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720" yWindow="525" windowWidth="15480" windowHeight="11580" tabRatio="605" activeTab="1"/>
  </bookViews>
  <sheets>
    <sheet name=" " sheetId="3" r:id="rId1"/>
    <sheet name="Order form" sheetId="1" r:id="rId2"/>
    <sheet name="Example" sheetId="4" r:id="rId3"/>
  </sheets>
  <definedNames>
    <definedName name="_xlnm.Print_Area" localSheetId="2">Example!$A$1:$AA$36</definedName>
    <definedName name="_xlnm.Print_Area" localSheetId="1">'Order form'!$A$1:$AA$43</definedName>
  </definedNames>
  <calcPr calcId="145621"/>
</workbook>
</file>

<file path=xl/calcChain.xml><?xml version="1.0" encoding="utf-8"?>
<calcChain xmlns="http://schemas.openxmlformats.org/spreadsheetml/2006/main">
  <c r="T36" i="4" l="1"/>
  <c r="R36" i="4"/>
  <c r="T35" i="4"/>
  <c r="R35" i="4"/>
  <c r="T34" i="4"/>
  <c r="R34" i="4"/>
  <c r="T33" i="4"/>
  <c r="R33" i="4"/>
  <c r="T32" i="4"/>
  <c r="R32" i="4"/>
  <c r="T31" i="4"/>
  <c r="R31" i="4"/>
  <c r="T30" i="4"/>
  <c r="R30" i="4"/>
  <c r="T29" i="4"/>
  <c r="R29" i="4"/>
  <c r="T28" i="4"/>
  <c r="R28" i="4"/>
  <c r="T27" i="4"/>
  <c r="R27" i="4"/>
  <c r="T26" i="4"/>
  <c r="R26" i="4"/>
  <c r="T25" i="4"/>
  <c r="R25" i="4"/>
  <c r="R23" i="4"/>
  <c r="T22" i="4"/>
  <c r="R22" i="4"/>
  <c r="T21" i="4"/>
  <c r="R21" i="4"/>
  <c r="U19" i="3"/>
  <c r="U20" i="3"/>
  <c r="U21" i="3"/>
  <c r="U22" i="3"/>
  <c r="U23" i="3"/>
  <c r="U24" i="3"/>
  <c r="U25" i="3"/>
  <c r="U26" i="3"/>
  <c r="U27" i="3"/>
  <c r="U28" i="3"/>
  <c r="U29" i="3"/>
  <c r="U30" i="3"/>
  <c r="U31" i="3"/>
  <c r="U32" i="3"/>
  <c r="U33" i="3"/>
  <c r="U34" i="3"/>
  <c r="U35" i="3"/>
  <c r="U36" i="3"/>
  <c r="T19" i="3"/>
  <c r="T20" i="3"/>
  <c r="T21" i="3"/>
  <c r="T22" i="3"/>
  <c r="T23" i="3"/>
  <c r="T24" i="3"/>
  <c r="T25" i="3"/>
  <c r="T26" i="3"/>
  <c r="T27" i="3"/>
  <c r="T28" i="3"/>
  <c r="T29" i="3"/>
  <c r="T30" i="3"/>
  <c r="T31" i="3"/>
  <c r="T32" i="3"/>
  <c r="T33" i="3"/>
  <c r="T34" i="3"/>
  <c r="T35" i="3"/>
  <c r="T36" i="3"/>
  <c r="U18" i="3"/>
  <c r="T18" i="3"/>
  <c r="S19" i="3"/>
  <c r="S20" i="3"/>
  <c r="S21" i="3"/>
  <c r="S22" i="3"/>
  <c r="S23" i="3"/>
  <c r="S24" i="3"/>
  <c r="S25" i="3"/>
  <c r="S26" i="3"/>
  <c r="S27" i="3"/>
  <c r="S28" i="3"/>
  <c r="S29" i="3"/>
  <c r="S30" i="3"/>
  <c r="S31" i="3"/>
  <c r="S32" i="3"/>
  <c r="S33" i="3"/>
  <c r="S34" i="3"/>
  <c r="S35" i="3"/>
  <c r="S36" i="3"/>
  <c r="S18" i="3"/>
  <c r="O19" i="3"/>
  <c r="O20" i="3"/>
  <c r="F20" i="3" s="1"/>
  <c r="O21" i="3"/>
  <c r="C21" i="3" s="1"/>
  <c r="O22" i="3"/>
  <c r="B22" i="3"/>
  <c r="D22" i="3" s="1"/>
  <c r="O23" i="3"/>
  <c r="O24" i="3"/>
  <c r="P24" i="3" s="1"/>
  <c r="O25" i="3"/>
  <c r="I25" i="3" s="1"/>
  <c r="O26" i="3"/>
  <c r="P26" i="3" s="1"/>
  <c r="O27" i="3"/>
  <c r="O28" i="3"/>
  <c r="J28" i="3" s="1"/>
  <c r="O29" i="3"/>
  <c r="R29" i="3" s="1"/>
  <c r="O30" i="3"/>
  <c r="C30" i="3" s="1"/>
  <c r="O31" i="3"/>
  <c r="R31" i="3" s="1"/>
  <c r="O32" i="3"/>
  <c r="J32" i="3" s="1"/>
  <c r="O33" i="3"/>
  <c r="J33" i="3" s="1"/>
  <c r="O34" i="3"/>
  <c r="F34" i="3" s="1"/>
  <c r="O35" i="3"/>
  <c r="F35" i="3"/>
  <c r="H35" i="3" s="1"/>
  <c r="O36" i="3"/>
  <c r="C36" i="3" s="1"/>
  <c r="O18" i="3"/>
  <c r="P18" i="3" s="1"/>
  <c r="Q19" i="3"/>
  <c r="Q20" i="3"/>
  <c r="Q21" i="3"/>
  <c r="Q22" i="3"/>
  <c r="Q23" i="3"/>
  <c r="Q24" i="3"/>
  <c r="Q25" i="3"/>
  <c r="Q26" i="3"/>
  <c r="Q27" i="3"/>
  <c r="Q28" i="3"/>
  <c r="Q29" i="3"/>
  <c r="Q30" i="3"/>
  <c r="Q31" i="3"/>
  <c r="Q32" i="3"/>
  <c r="Q33" i="3"/>
  <c r="Q34" i="3"/>
  <c r="Q35" i="3"/>
  <c r="Q36" i="3"/>
  <c r="Q18" i="3"/>
  <c r="P22" i="3"/>
  <c r="I18" i="3"/>
  <c r="M19" i="3"/>
  <c r="M20" i="3"/>
  <c r="N41" i="3" s="1"/>
  <c r="M21" i="3"/>
  <c r="M22" i="3"/>
  <c r="O43" i="3" s="1"/>
  <c r="N43" i="3" s="1"/>
  <c r="M23" i="3"/>
  <c r="O44" i="3"/>
  <c r="M24" i="3"/>
  <c r="M25" i="3"/>
  <c r="O46" i="3" s="1"/>
  <c r="N46" i="3" s="1"/>
  <c r="N25" i="3" s="1"/>
  <c r="M26" i="3"/>
  <c r="N47" i="3" s="1"/>
  <c r="N26" i="3" s="1"/>
  <c r="O47" i="3"/>
  <c r="M27" i="3"/>
  <c r="M28" i="3"/>
  <c r="M29" i="3"/>
  <c r="M30" i="3"/>
  <c r="O51" i="3"/>
  <c r="N51" i="3" s="1"/>
  <c r="N30" i="3" s="1"/>
  <c r="M31" i="3"/>
  <c r="N52" i="3" s="1"/>
  <c r="N31" i="3" s="1"/>
  <c r="M32" i="3"/>
  <c r="N53" i="3"/>
  <c r="O53" i="3"/>
  <c r="M33" i="3"/>
  <c r="N54" i="3" s="1"/>
  <c r="M34" i="3"/>
  <c r="O55" i="3" s="1"/>
  <c r="N55" i="3" s="1"/>
  <c r="M35" i="3"/>
  <c r="N56" i="3" s="1"/>
  <c r="M36" i="3"/>
  <c r="O57" i="3" s="1"/>
  <c r="L18" i="3"/>
  <c r="M18" i="3"/>
  <c r="L19" i="3"/>
  <c r="L20" i="3"/>
  <c r="L21" i="3"/>
  <c r="L22" i="3"/>
  <c r="L23" i="3"/>
  <c r="L24" i="3"/>
  <c r="L25" i="3"/>
  <c r="L26" i="3"/>
  <c r="L27" i="3"/>
  <c r="L28" i="3"/>
  <c r="L29" i="3"/>
  <c r="L30" i="3"/>
  <c r="L31" i="3"/>
  <c r="L32" i="3"/>
  <c r="L33" i="3"/>
  <c r="L34" i="3"/>
  <c r="L35" i="3"/>
  <c r="L36" i="3"/>
  <c r="K19" i="3"/>
  <c r="K20" i="3"/>
  <c r="K21" i="3"/>
  <c r="K22" i="3"/>
  <c r="K23" i="3"/>
  <c r="K24" i="3"/>
  <c r="K25" i="3"/>
  <c r="K26" i="3"/>
  <c r="K27" i="3"/>
  <c r="K28" i="3"/>
  <c r="K29" i="3"/>
  <c r="K30" i="3"/>
  <c r="K31" i="3"/>
  <c r="K32" i="3"/>
  <c r="K33" i="3"/>
  <c r="K34" i="3"/>
  <c r="K35" i="3"/>
  <c r="K36" i="3"/>
  <c r="K18" i="3"/>
  <c r="J24" i="3"/>
  <c r="J18" i="3"/>
  <c r="I22" i="3"/>
  <c r="I30" i="3"/>
  <c r="F22" i="3"/>
  <c r="G22" i="3" s="1"/>
  <c r="F26" i="3"/>
  <c r="H26" i="3" s="1"/>
  <c r="G26" i="3"/>
  <c r="F18" i="3"/>
  <c r="G18" i="3"/>
  <c r="C35" i="3"/>
  <c r="C18" i="3"/>
  <c r="O38" i="3"/>
  <c r="N38" i="3"/>
  <c r="O48" i="3"/>
  <c r="N48" i="3"/>
  <c r="N27" i="3" s="1"/>
  <c r="O52" i="3"/>
  <c r="N32" i="3"/>
  <c r="C28" i="3"/>
  <c r="B32" i="3"/>
  <c r="E32" i="3" s="1"/>
  <c r="B20" i="3"/>
  <c r="E20" i="3" s="1"/>
  <c r="R22" i="3"/>
  <c r="C23" i="3"/>
  <c r="J27" i="3"/>
  <c r="F33" i="3"/>
  <c r="H33" i="3" s="1"/>
  <c r="B26" i="3"/>
  <c r="E26" i="3" s="1"/>
  <c r="H22" i="3"/>
  <c r="J22" i="3"/>
  <c r="P20" i="3"/>
  <c r="R35" i="3"/>
  <c r="C26" i="3"/>
  <c r="C22" i="3"/>
  <c r="F23" i="3"/>
  <c r="G23" i="3" s="1"/>
  <c r="R30" i="3"/>
  <c r="I24" i="3"/>
  <c r="O42" i="3"/>
  <c r="N42" i="3"/>
  <c r="N21" i="3" s="1"/>
  <c r="R23" i="3"/>
  <c r="P31" i="3"/>
  <c r="I29" i="3"/>
  <c r="G33" i="3"/>
  <c r="C31" i="3"/>
  <c r="O39" i="3"/>
  <c r="N39" i="3" s="1"/>
  <c r="N18" i="3" s="1"/>
  <c r="H18" i="3"/>
  <c r="I21" i="3"/>
  <c r="P23" i="3"/>
  <c r="B29" i="3"/>
  <c r="D29" i="3" s="1"/>
  <c r="C29" i="3"/>
  <c r="E29" i="3"/>
  <c r="D20" i="3"/>
  <c r="N33" i="3"/>
  <c r="J19" i="3"/>
  <c r="F19" i="3"/>
  <c r="P19" i="3"/>
  <c r="R19" i="3"/>
  <c r="H23" i="3"/>
  <c r="D32" i="3"/>
  <c r="N35" i="3"/>
  <c r="R18" i="3"/>
  <c r="J35" i="3"/>
  <c r="P35" i="3"/>
  <c r="B35" i="3"/>
  <c r="D35" i="3" s="1"/>
  <c r="C33" i="3"/>
  <c r="R27" i="3"/>
  <c r="F27" i="3"/>
  <c r="B27" i="3"/>
  <c r="E27" i="3" s="1"/>
  <c r="I27" i="3"/>
  <c r="B19" i="3"/>
  <c r="D19" i="3" s="1"/>
  <c r="B33" i="3"/>
  <c r="E33" i="3" s="1"/>
  <c r="C27" i="3"/>
  <c r="N44" i="3"/>
  <c r="N23" i="3" s="1"/>
  <c r="O40" i="3"/>
  <c r="N40" i="3" s="1"/>
  <c r="N19" i="3" s="1"/>
  <c r="R25" i="3"/>
  <c r="F25" i="3"/>
  <c r="G25" i="3" s="1"/>
  <c r="R21" i="3"/>
  <c r="I19" i="3"/>
  <c r="P21" i="3"/>
  <c r="O41" i="3"/>
  <c r="I35" i="3"/>
  <c r="C25" i="3"/>
  <c r="P27" i="3"/>
  <c r="O45" i="3"/>
  <c r="N45" i="3" s="1"/>
  <c r="N24" i="3" s="1"/>
  <c r="F32" i="3"/>
  <c r="H32" i="3" s="1"/>
  <c r="R32" i="3"/>
  <c r="B30" i="3"/>
  <c r="E30" i="3" s="1"/>
  <c r="F30" i="3"/>
  <c r="H30" i="3" s="1"/>
  <c r="J23" i="3"/>
  <c r="I23" i="3"/>
  <c r="B23" i="3"/>
  <c r="B21" i="3"/>
  <c r="D21" i="3" s="1"/>
  <c r="C19" i="3"/>
  <c r="I26" i="3"/>
  <c r="G19" i="3"/>
  <c r="H19" i="3"/>
  <c r="D30" i="3"/>
  <c r="G32" i="3"/>
  <c r="D27" i="3"/>
  <c r="D23" i="3"/>
  <c r="E23" i="3"/>
  <c r="H25" i="3"/>
  <c r="H27" i="3"/>
  <c r="G27" i="3"/>
  <c r="G30" i="3"/>
  <c r="D33" i="3"/>
  <c r="E19" i="3"/>
  <c r="E35" i="3"/>
  <c r="I36" i="3" l="1"/>
  <c r="H20" i="3"/>
  <c r="G20" i="3"/>
  <c r="N29" i="3"/>
  <c r="J30" i="3"/>
  <c r="C32" i="3"/>
  <c r="O50" i="3"/>
  <c r="N50" i="3" s="1"/>
  <c r="P25" i="3"/>
  <c r="N20" i="3"/>
  <c r="F21" i="3"/>
  <c r="G35" i="3"/>
  <c r="O56" i="3"/>
  <c r="R33" i="3"/>
  <c r="B18" i="3"/>
  <c r="P29" i="3"/>
  <c r="J29" i="3"/>
  <c r="I31" i="3"/>
  <c r="J34" i="3"/>
  <c r="J21" i="3"/>
  <c r="F24" i="3"/>
  <c r="P30" i="3"/>
  <c r="I20" i="3"/>
  <c r="B31" i="3"/>
  <c r="R34" i="3"/>
  <c r="R26" i="3"/>
  <c r="B28" i="3"/>
  <c r="I32" i="3"/>
  <c r="O49" i="3"/>
  <c r="N49" i="3" s="1"/>
  <c r="N28" i="3" s="1"/>
  <c r="P32" i="3"/>
  <c r="R28" i="3"/>
  <c r="J25" i="3"/>
  <c r="E21" i="3"/>
  <c r="P28" i="3"/>
  <c r="J26" i="3"/>
  <c r="E22" i="3"/>
  <c r="N22" i="3"/>
  <c r="O54" i="3"/>
  <c r="B25" i="3"/>
  <c r="P33" i="3"/>
  <c r="I33" i="3"/>
  <c r="D26" i="3"/>
  <c r="J31" i="3"/>
  <c r="F31" i="3"/>
  <c r="C24" i="3"/>
  <c r="R20" i="3"/>
  <c r="R24" i="3"/>
  <c r="B34" i="3"/>
  <c r="D34" i="3" s="1"/>
  <c r="F29" i="3"/>
  <c r="F28" i="3"/>
  <c r="B24" i="3"/>
  <c r="C20" i="3"/>
  <c r="I28" i="3"/>
  <c r="J20" i="3"/>
  <c r="G34" i="3"/>
  <c r="H34" i="3"/>
  <c r="E34" i="3"/>
  <c r="C34" i="3"/>
  <c r="P34" i="3"/>
  <c r="I34" i="3"/>
  <c r="N34" i="3"/>
  <c r="F36" i="3"/>
  <c r="G36" i="3" s="1"/>
  <c r="R36" i="3"/>
  <c r="B36" i="3"/>
  <c r="J36" i="3"/>
  <c r="N57" i="3"/>
  <c r="N36" i="3" s="1"/>
  <c r="P36" i="3"/>
  <c r="G29" i="3" l="1"/>
  <c r="H29" i="3"/>
  <c r="G24" i="3"/>
  <c r="H24" i="3"/>
  <c r="H31" i="3"/>
  <c r="G31" i="3"/>
  <c r="E31" i="3"/>
  <c r="D31" i="3"/>
  <c r="D24" i="3"/>
  <c r="E24" i="3"/>
  <c r="D25" i="3"/>
  <c r="E25" i="3"/>
  <c r="D28" i="3"/>
  <c r="E28" i="3"/>
  <c r="E18" i="3"/>
  <c r="D18" i="3"/>
  <c r="H21" i="3"/>
  <c r="G21" i="3"/>
  <c r="H28" i="3"/>
  <c r="G28" i="3"/>
  <c r="H36" i="3"/>
  <c r="E36" i="3"/>
  <c r="D36" i="3"/>
</calcChain>
</file>

<file path=xl/sharedStrings.xml><?xml version="1.0" encoding="utf-8"?>
<sst xmlns="http://schemas.openxmlformats.org/spreadsheetml/2006/main" count="583" uniqueCount="320">
  <si>
    <t>Container</t>
  </si>
  <si>
    <t>Freistellung</t>
  </si>
  <si>
    <t>Warenart</t>
  </si>
  <si>
    <t>Anzahl</t>
  </si>
  <si>
    <t>Verpackung</t>
  </si>
  <si>
    <t>Gewicht in kg</t>
  </si>
  <si>
    <t>Bemerkungen</t>
  </si>
  <si>
    <t>Ausliefern</t>
  </si>
  <si>
    <t>Auspacken</t>
  </si>
  <si>
    <t>Bepacken</t>
  </si>
  <si>
    <t>Ladungssicherung</t>
  </si>
  <si>
    <t>Personalgestellung</t>
  </si>
  <si>
    <t>Begasen</t>
  </si>
  <si>
    <t>sonstige Leistungen</t>
  </si>
  <si>
    <t>Verkehrträger Kennzeichen</t>
  </si>
  <si>
    <t>40GP</t>
  </si>
  <si>
    <t>GrößeArt</t>
  </si>
  <si>
    <t>Markierung</t>
  </si>
  <si>
    <t>Ballen</t>
  </si>
  <si>
    <t>Bund</t>
  </si>
  <si>
    <t>Big Bag</t>
  </si>
  <si>
    <t>Behälter</t>
  </si>
  <si>
    <t>Beutel</t>
  </si>
  <si>
    <t>Coil</t>
  </si>
  <si>
    <t>Fass</t>
  </si>
  <si>
    <t>Kiste</t>
  </si>
  <si>
    <t>Karton</t>
  </si>
  <si>
    <t>Palette</t>
  </si>
  <si>
    <t>Paket</t>
  </si>
  <si>
    <t>Rolle</t>
  </si>
  <si>
    <t>Ring</t>
  </si>
  <si>
    <t>Sack</t>
  </si>
  <si>
    <t>unverpackt</t>
  </si>
  <si>
    <t>Verschlag</t>
  </si>
  <si>
    <t>01</t>
  </si>
  <si>
    <t>04</t>
  </si>
  <si>
    <t>06</t>
  </si>
  <si>
    <t>07</t>
  </si>
  <si>
    <t>08</t>
  </si>
  <si>
    <t>102</t>
  </si>
  <si>
    <t>409</t>
  </si>
  <si>
    <t>319</t>
  </si>
  <si>
    <t>413</t>
  </si>
  <si>
    <t>530</t>
  </si>
  <si>
    <t>331</t>
  </si>
  <si>
    <t>404</t>
  </si>
  <si>
    <t>317</t>
  </si>
  <si>
    <t>Bündeln</t>
  </si>
  <si>
    <t>Entbündeln</t>
  </si>
  <si>
    <t>Terminalmove</t>
  </si>
  <si>
    <t>516</t>
  </si>
  <si>
    <t>290</t>
  </si>
  <si>
    <t>289</t>
  </si>
  <si>
    <t>Gerätegestellung</t>
  </si>
  <si>
    <t>999</t>
  </si>
  <si>
    <t>337</t>
  </si>
  <si>
    <t>Schutzunterstellung 20'</t>
  </si>
  <si>
    <t>Schutzunterstellung 40'</t>
  </si>
  <si>
    <t>128</t>
  </si>
  <si>
    <t>129</t>
  </si>
  <si>
    <t>40HC</t>
  </si>
  <si>
    <t>40FR</t>
  </si>
  <si>
    <t>20FR</t>
  </si>
  <si>
    <t>20GP</t>
  </si>
  <si>
    <t>20OT</t>
  </si>
  <si>
    <t>20PL</t>
  </si>
  <si>
    <t>20RF</t>
  </si>
  <si>
    <t>40OT</t>
  </si>
  <si>
    <t>40PL</t>
  </si>
  <si>
    <t>40RF</t>
  </si>
  <si>
    <t>45HC</t>
  </si>
  <si>
    <t>45RC</t>
  </si>
  <si>
    <t>Waggon</t>
  </si>
  <si>
    <t>LKW</t>
  </si>
  <si>
    <t>Binnenschiff</t>
  </si>
  <si>
    <t>Seeschiff</t>
  </si>
  <si>
    <t>ohne Ware</t>
  </si>
  <si>
    <t>sonstige Güter</t>
  </si>
  <si>
    <t>Auto- / PKW- Teile</t>
  </si>
  <si>
    <t>Bandeisen</t>
  </si>
  <si>
    <t>Nutzfahrzeuge</t>
  </si>
  <si>
    <t>Boote</t>
  </si>
  <si>
    <t>Chemikalien</t>
  </si>
  <si>
    <t>GGV See 1</t>
  </si>
  <si>
    <t>GGV See 2</t>
  </si>
  <si>
    <t>GGV See 3</t>
  </si>
  <si>
    <t>GGV See 4</t>
  </si>
  <si>
    <t>GGV See 5</t>
  </si>
  <si>
    <t>GGV See 6</t>
  </si>
  <si>
    <t>GGV See 7</t>
  </si>
  <si>
    <t>GGV See 8</t>
  </si>
  <si>
    <t>GGV See 9</t>
  </si>
  <si>
    <t>Draht</t>
  </si>
  <si>
    <t>Eiserne Produkte</t>
  </si>
  <si>
    <t>Elektrogeräte</t>
  </si>
  <si>
    <t>Farben</t>
  </si>
  <si>
    <t>Glas</t>
  </si>
  <si>
    <t>Gummiwaren</t>
  </si>
  <si>
    <t>Gußstücke, eiserne</t>
  </si>
  <si>
    <t>Haushaltsgüter</t>
  </si>
  <si>
    <t>Holz</t>
  </si>
  <si>
    <t>Konsumgüter</t>
  </si>
  <si>
    <t>Shienenfahrzeuge</t>
  </si>
  <si>
    <t>Möbel</t>
  </si>
  <si>
    <t>Papier / Pappe</t>
  </si>
  <si>
    <t>Rohre, eiserne</t>
  </si>
  <si>
    <t>Spielwaren</t>
  </si>
  <si>
    <t>Sport-/ Freizeitartikel</t>
  </si>
  <si>
    <t>Stahl-/ Produkte</t>
  </si>
  <si>
    <t>Formstahl / Stabstahl</t>
  </si>
  <si>
    <t>Getränke</t>
  </si>
  <si>
    <t>Baumaterialien</t>
  </si>
  <si>
    <t>Raupenfahrzeuge</t>
  </si>
  <si>
    <t>Motorräder</t>
  </si>
  <si>
    <t>Anhänger/ Auflieger</t>
  </si>
  <si>
    <t>Schiffsausrüstung</t>
  </si>
  <si>
    <t>PKW selbstfahrend</t>
  </si>
  <si>
    <t>Schnittholz</t>
  </si>
  <si>
    <t>Sperrholz</t>
  </si>
  <si>
    <t>Bahnschwellen</t>
  </si>
  <si>
    <t>Gitterträger</t>
  </si>
  <si>
    <t>Bier</t>
  </si>
  <si>
    <t>0000</t>
  </si>
  <si>
    <t>5100</t>
  </si>
  <si>
    <t>4001</t>
  </si>
  <si>
    <t>4000</t>
  </si>
  <si>
    <t>3000</t>
  </si>
  <si>
    <t>3100</t>
  </si>
  <si>
    <t>1138</t>
  </si>
  <si>
    <t>1086</t>
  </si>
  <si>
    <t>1058</t>
  </si>
  <si>
    <t>1054</t>
  </si>
  <si>
    <t>1046</t>
  </si>
  <si>
    <t>1045</t>
  </si>
  <si>
    <t>1022</t>
  </si>
  <si>
    <t>0977</t>
  </si>
  <si>
    <t>0955</t>
  </si>
  <si>
    <t>0837</t>
  </si>
  <si>
    <t>0833</t>
  </si>
  <si>
    <t>0710</t>
  </si>
  <si>
    <t>0686</t>
  </si>
  <si>
    <t>0645</t>
  </si>
  <si>
    <t>0600</t>
  </si>
  <si>
    <t>0574</t>
  </si>
  <si>
    <t>0555</t>
  </si>
  <si>
    <t>0447</t>
  </si>
  <si>
    <t>0407</t>
  </si>
  <si>
    <t>0387</t>
  </si>
  <si>
    <t>0362</t>
  </si>
  <si>
    <t>0360</t>
  </si>
  <si>
    <t>0300</t>
  </si>
  <si>
    <t>0262</t>
  </si>
  <si>
    <t>0248</t>
  </si>
  <si>
    <t>0220</t>
  </si>
  <si>
    <t>0217</t>
  </si>
  <si>
    <t>0191</t>
  </si>
  <si>
    <t>0146</t>
  </si>
  <si>
    <t>0142</t>
  </si>
  <si>
    <t>0140</t>
  </si>
  <si>
    <t>0139</t>
  </si>
  <si>
    <t>0136</t>
  </si>
  <si>
    <t>0132</t>
  </si>
  <si>
    <t>1139</t>
  </si>
  <si>
    <t>0128</t>
  </si>
  <si>
    <t>0127</t>
  </si>
  <si>
    <t>0123</t>
  </si>
  <si>
    <t>0101</t>
  </si>
  <si>
    <t>0065</t>
  </si>
  <si>
    <t>0064</t>
  </si>
  <si>
    <t>0053</t>
  </si>
  <si>
    <t>0045</t>
  </si>
  <si>
    <t>0010</t>
  </si>
  <si>
    <t>0001</t>
  </si>
  <si>
    <t>Fahrzeuge sonstige</t>
  </si>
  <si>
    <t>Menge</t>
  </si>
  <si>
    <t>Beschau Pflanzenschutzamt</t>
  </si>
  <si>
    <t>Beschau Veterinäramt</t>
  </si>
  <si>
    <t>Beschau Zoll</t>
  </si>
  <si>
    <t>20 FR</t>
  </si>
  <si>
    <t>20 GP</t>
  </si>
  <si>
    <t>20 OT</t>
  </si>
  <si>
    <t>20 PL</t>
  </si>
  <si>
    <t>20 RF</t>
  </si>
  <si>
    <t>40 FR</t>
  </si>
  <si>
    <t>40 GP</t>
  </si>
  <si>
    <t>40 HC</t>
  </si>
  <si>
    <t>40 OT</t>
  </si>
  <si>
    <t>40 PL</t>
  </si>
  <si>
    <t>40 RF</t>
  </si>
  <si>
    <t>45 HC</t>
  </si>
  <si>
    <t>45 RC</t>
  </si>
  <si>
    <t>022</t>
  </si>
  <si>
    <t>Anliefern</t>
  </si>
  <si>
    <t>Sammel-/Mischladung</t>
  </si>
  <si>
    <t>Nahrungs-/Genussmittel</t>
  </si>
  <si>
    <t>Avisierungsdatum</t>
  </si>
  <si>
    <t>050</t>
  </si>
  <si>
    <t>Laden Breakbulk</t>
  </si>
  <si>
    <t>080</t>
  </si>
  <si>
    <t>Löschen Breakbulk</t>
  </si>
  <si>
    <t>Durchladen</t>
  </si>
  <si>
    <t>Laschen an Bord</t>
  </si>
  <si>
    <t>Markieren</t>
  </si>
  <si>
    <t>Bepacken direkt</t>
  </si>
  <si>
    <t>700</t>
  </si>
  <si>
    <t>Auspacken direkt</t>
  </si>
  <si>
    <t>750</t>
  </si>
  <si>
    <t>348</t>
  </si>
  <si>
    <t>346</t>
  </si>
  <si>
    <t>Verkehrträger</t>
  </si>
  <si>
    <t>Warenbeschreibung</t>
  </si>
  <si>
    <t>Schlitten/Skid</t>
  </si>
  <si>
    <t>Stück/Unit</t>
  </si>
  <si>
    <t>Verpackungscode</t>
  </si>
  <si>
    <t>023</t>
  </si>
  <si>
    <t>Anliefern auf eigener Achse</t>
  </si>
  <si>
    <t>Schicht</t>
  </si>
  <si>
    <t>II.</t>
  </si>
  <si>
    <t>I.</t>
  </si>
  <si>
    <t>06:00-14:00</t>
  </si>
  <si>
    <t>14:00-22:00</t>
  </si>
  <si>
    <t>Reederkürzel</t>
  </si>
  <si>
    <t>Länge</t>
  </si>
  <si>
    <t>Breite</t>
  </si>
  <si>
    <t>Höhe</t>
  </si>
  <si>
    <t>Naturprodukte</t>
  </si>
  <si>
    <t>Landwirtsch. Geräte</t>
  </si>
  <si>
    <t>New York</t>
  </si>
  <si>
    <t>XXXX1111111</t>
  </si>
  <si>
    <t>XXX1111111XX</t>
  </si>
  <si>
    <t>1-5</t>
  </si>
  <si>
    <t>6-10</t>
  </si>
  <si>
    <t>HB A 1111</t>
  </si>
  <si>
    <t>HB B 2222</t>
  </si>
  <si>
    <t>XXXX2222222</t>
  </si>
  <si>
    <t>11112-11122</t>
  </si>
  <si>
    <t>XXX1X11111XXX1111</t>
  </si>
  <si>
    <t>135</t>
  </si>
  <si>
    <t>Anliefern Ctr. auf konv. LKW</t>
  </si>
  <si>
    <t>1.</t>
  </si>
  <si>
    <t>2.</t>
  </si>
  <si>
    <t>3.</t>
  </si>
  <si>
    <t>4.</t>
  </si>
  <si>
    <t>contract</t>
  </si>
  <si>
    <t>receiver of operation</t>
  </si>
  <si>
    <t>receiver of invoice</t>
  </si>
  <si>
    <t>customer no.</t>
  </si>
  <si>
    <t>customer reference</t>
  </si>
  <si>
    <t>reference receiver of invoice</t>
  </si>
  <si>
    <t>email:</t>
  </si>
  <si>
    <t>fax:</t>
  </si>
  <si>
    <t>phone:</t>
  </si>
  <si>
    <t>contact:</t>
  </si>
  <si>
    <t>vessel</t>
  </si>
  <si>
    <t>cargo cut-off</t>
  </si>
  <si>
    <t>port of discharge</t>
  </si>
  <si>
    <t>sea carrier</t>
  </si>
  <si>
    <t>transport carrier</t>
  </si>
  <si>
    <t>Order:</t>
  </si>
  <si>
    <t>truck-no.</t>
  </si>
  <si>
    <t>date of delivery</t>
  </si>
  <si>
    <t>shift</t>
  </si>
  <si>
    <t>(please provide date and time)</t>
  </si>
  <si>
    <t>further informations / handling instructions</t>
  </si>
  <si>
    <t>order details:</t>
  </si>
  <si>
    <t>truck license plate no.</t>
  </si>
  <si>
    <t>container</t>
  </si>
  <si>
    <t>qty</t>
  </si>
  <si>
    <t>(e.g. truck, train)</t>
  </si>
  <si>
    <t>(please specify cargo in the informations box, e.g. kind of machinery)</t>
  </si>
  <si>
    <t>(e.g. stuffing / unloading / delivery to, from CFS)</t>
  </si>
  <si>
    <t>size type</t>
  </si>
  <si>
    <t>booking reference</t>
  </si>
  <si>
    <t>ID marks on goods</t>
  </si>
  <si>
    <t>dimensions in cm</t>
  </si>
  <si>
    <t>Packaging</t>
  </si>
  <si>
    <t>kind of goods</t>
  </si>
  <si>
    <t>weight per piece in kg</t>
  </si>
  <si>
    <t>1234</t>
  </si>
  <si>
    <t>stuffing of containers</t>
  </si>
  <si>
    <t>ABCD Ltd., London</t>
  </si>
  <si>
    <t>EFGH Ltd., Birmingham</t>
  </si>
  <si>
    <t>0334</t>
  </si>
  <si>
    <t>1155</t>
  </si>
  <si>
    <t>2008-EX33-US</t>
  </si>
  <si>
    <t>Mr Jones</t>
  </si>
  <si>
    <t>0044-123-45678</t>
  </si>
  <si>
    <t>0044-123-45688</t>
  </si>
  <si>
    <t>jones@abcd.uk</t>
  </si>
  <si>
    <t>MV Example</t>
  </si>
  <si>
    <t>Example</t>
  </si>
  <si>
    <t>truck</t>
  </si>
  <si>
    <t>x</t>
  </si>
  <si>
    <t>skid</t>
  </si>
  <si>
    <t>loose</t>
  </si>
  <si>
    <t>machinery</t>
  </si>
  <si>
    <t>car parts</t>
  </si>
  <si>
    <t>car</t>
  </si>
  <si>
    <t>please provide container and seal numbers by 30.03.                                                                     first truck will arrive on March 11th first shift. Second truck will arrive on March 12th second shift       the machinery is part of a bottling plant</t>
  </si>
  <si>
    <t>THE STANDARD TERMS AND CONDITIONS OF BUSINESS OF THE EUROGATE-GROUP IN ITS LATEST VERSION SHALL APPLY</t>
  </si>
  <si>
    <t>YES</t>
  </si>
  <si>
    <t>NO</t>
  </si>
  <si>
    <t>cover with tarpaulin</t>
  </si>
  <si>
    <t>5.</t>
  </si>
  <si>
    <t>Storage</t>
  </si>
  <si>
    <t>covered</t>
  </si>
  <si>
    <t>outdoor</t>
  </si>
  <si>
    <t>- OF THE WHOLE PARCEL OF GOODS, IF THE ENTIRE PARCEL OF GOODS WAS DEVALUATED,</t>
  </si>
  <si>
    <t>- OF THE DEVALUATED PART OF THE PARCEL OF GOODS, IF ONLY PART OF THE PARCEL OF GOODS WAS DEVALUATED.</t>
  </si>
  <si>
    <t xml:space="preserve">PLEASE NOTE, ACCORDING TO CLAUSE 21 THE LIABILITY FOR LOSS OF OR DAMAGE TO GOODS IS LIMITED TO 2 SDR PER KG. </t>
  </si>
  <si>
    <t>IF ONLY INDIVIDUAL PARTS OF THE PARCEL OF GOODS HAVE BEEN LOST OR DAMAGED, THE LIABILTY IS LIMITED TO AN AMOUNT OF 2 SDR PER KG</t>
  </si>
  <si>
    <t>customs reference</t>
  </si>
  <si>
    <t>ams-closing</t>
  </si>
  <si>
    <t>empty depot</t>
  </si>
  <si>
    <t>terminal</t>
  </si>
  <si>
    <t>1-06:00-01:00 am</t>
  </si>
  <si>
    <t>2-02:00-09:00 pm</t>
  </si>
  <si>
    <t>mobil:</t>
  </si>
  <si>
    <t>BHT reference by EUROGATE CFS</t>
  </si>
  <si>
    <t>http://www1.eurogate.de/en/content/download/803/4562/version/18/file/AGB++2014_E.pdf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</si>
</sst>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h:mm"/>
    <numFmt numFmtId="165" formatCode="dd/mm/yy"/>
  </numFmts>
  <fonts count="32" x14ac:knownFonts="1">
    <font>
      <sz val="10"/>
      <name val="Arial"/>
    </font>
    <font>
      <b/>
      <sz val="18"/>
      <name val="Arial"/>
      <family val="2"/>
    </font>
    <font>
      <b/>
      <sz val="14"/>
      <name val="Arial"/>
      <family val="2"/>
    </font>
    <font>
      <b/>
      <sz val="16"/>
      <name val="Arial"/>
      <family val="2"/>
    </font>
    <font>
      <sz val="12"/>
      <name val="Arial"/>
      <family val="2"/>
    </font>
    <font>
      <sz val="10"/>
      <name val="Arial"/>
      <family val="2"/>
    </font>
    <font>
      <b/>
      <sz val="10"/>
      <name val="Arial"/>
      <family val="2"/>
    </font>
    <font>
      <b/>
      <sz val="11"/>
      <name val="Arial"/>
      <family val="2"/>
    </font>
    <font>
      <sz val="11"/>
      <name val="Arial"/>
      <family val="2"/>
    </font>
    <font>
      <u/>
      <sz val="10"/>
      <color indexed="12"/>
      <name val="Arial"/>
      <family val="2"/>
    </font>
    <font>
      <u/>
      <sz val="10"/>
      <name val="Arial"/>
      <family val="2"/>
    </font>
    <font>
      <sz val="10"/>
      <color indexed="9"/>
      <name val="Arial"/>
      <family val="2"/>
    </font>
    <font>
      <sz val="9"/>
      <name val="Arial"/>
      <family val="2"/>
    </font>
    <font>
      <sz val="10"/>
      <color indexed="22"/>
      <name val="Arial"/>
      <family val="2"/>
    </font>
    <font>
      <sz val="8"/>
      <name val="Arial"/>
      <family val="2"/>
    </font>
    <font>
      <b/>
      <sz val="12"/>
      <name val="Arial"/>
      <family val="2"/>
    </font>
    <font>
      <sz val="8"/>
      <name val="Verdana"/>
      <family val="2"/>
    </font>
    <font>
      <b/>
      <sz val="18"/>
      <name val="Verdana"/>
      <family val="2"/>
    </font>
    <font>
      <sz val="10"/>
      <name val="Verdana"/>
      <family val="2"/>
    </font>
    <font>
      <b/>
      <sz val="14"/>
      <name val="Verdana"/>
      <family val="2"/>
    </font>
    <font>
      <b/>
      <sz val="10"/>
      <name val="Verdana"/>
      <family val="2"/>
    </font>
    <font>
      <b/>
      <sz val="16"/>
      <name val="Verdana"/>
      <family val="2"/>
    </font>
    <font>
      <b/>
      <sz val="11"/>
      <name val="Verdana"/>
      <family val="2"/>
    </font>
    <font>
      <sz val="11"/>
      <name val="Verdana"/>
      <family val="2"/>
    </font>
    <font>
      <sz val="9"/>
      <name val="Verdana"/>
      <family val="2"/>
    </font>
    <font>
      <b/>
      <sz val="9"/>
      <name val="Verdana"/>
      <family val="2"/>
    </font>
    <font>
      <b/>
      <sz val="13"/>
      <name val="Verdana"/>
      <family val="2"/>
    </font>
    <font>
      <sz val="20"/>
      <name val="Verdana"/>
      <family val="2"/>
    </font>
    <font>
      <b/>
      <sz val="7"/>
      <name val="Verdana"/>
      <family val="2"/>
    </font>
    <font>
      <sz val="12"/>
      <name val="Verdana"/>
      <family val="2"/>
    </font>
    <font>
      <b/>
      <sz val="8"/>
      <name val="Verdana"/>
      <family val="2"/>
    </font>
    <font>
      <sz val="8"/>
      <color rgb="FF0070C0"/>
      <name val="Verdana"/>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9"/>
        <bgColor indexed="9"/>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467">
    <xf numFmtId="0" fontId="0" fillId="0" borderId="0" xfId="0"/>
    <xf numFmtId="0" fontId="0" fillId="0" borderId="0" xfId="0" applyBorder="1"/>
    <xf numFmtId="0" fontId="0" fillId="0" borderId="0" xfId="0" applyFill="1" applyBorder="1"/>
    <xf numFmtId="0" fontId="2" fillId="0" borderId="0" xfId="0" applyFont="1" applyFill="1" applyBorder="1" applyAlignment="1">
      <alignment horizontal="center"/>
    </xf>
    <xf numFmtId="0" fontId="3" fillId="0" borderId="0" xfId="0" applyFont="1" applyFill="1" applyBorder="1" applyAlignment="1">
      <alignment horizontal="center"/>
    </xf>
    <xf numFmtId="0" fontId="7" fillId="0" borderId="0" xfId="0" applyFont="1"/>
    <xf numFmtId="0" fontId="7" fillId="0" borderId="0" xfId="0" applyFont="1" applyFill="1" applyBorder="1"/>
    <xf numFmtId="0" fontId="5" fillId="0" borderId="0" xfId="0" applyFont="1" applyFill="1" applyBorder="1"/>
    <xf numFmtId="0" fontId="10" fillId="0" borderId="0" xfId="1" applyFont="1" applyFill="1" applyBorder="1" applyAlignment="1" applyProtection="1"/>
    <xf numFmtId="0" fontId="5" fillId="0" borderId="0" xfId="0" applyFont="1" applyFill="1" applyBorder="1" applyAlignment="1">
      <alignment vertical="top"/>
    </xf>
    <xf numFmtId="0" fontId="5" fillId="0" borderId="0" xfId="0" applyFont="1" applyFill="1" applyBorder="1" applyAlignment="1">
      <alignment vertical="center"/>
    </xf>
    <xf numFmtId="0" fontId="8" fillId="0" borderId="0" xfId="0" applyFont="1" applyFill="1" applyBorder="1" applyAlignment="1">
      <alignment vertical="top"/>
    </xf>
    <xf numFmtId="0" fontId="8" fillId="0" borderId="0" xfId="0" applyFont="1" applyFill="1" applyBorder="1"/>
    <xf numFmtId="0" fontId="8" fillId="0" borderId="0" xfId="0" applyFont="1"/>
    <xf numFmtId="0" fontId="1" fillId="2" borderId="0" xfId="0" applyFont="1" applyFill="1" applyBorder="1" applyProtection="1"/>
    <xf numFmtId="0" fontId="0" fillId="2" borderId="0" xfId="0" applyFill="1" applyBorder="1" applyProtection="1"/>
    <xf numFmtId="0" fontId="2" fillId="2" borderId="0" xfId="0" applyFont="1" applyFill="1" applyBorder="1" applyAlignment="1" applyProtection="1">
      <alignment horizontal="center"/>
    </xf>
    <xf numFmtId="0" fontId="5" fillId="2" borderId="0" xfId="0" applyFont="1" applyFill="1" applyBorder="1" applyProtection="1"/>
    <xf numFmtId="49" fontId="7" fillId="2" borderId="0" xfId="0" applyNumberFormat="1" applyFont="1" applyFill="1" applyBorder="1" applyProtection="1"/>
    <xf numFmtId="0" fontId="7" fillId="2" borderId="0" xfId="0" applyFont="1" applyFill="1" applyBorder="1" applyProtection="1"/>
    <xf numFmtId="0" fontId="0" fillId="2" borderId="1" xfId="0" applyFill="1" applyBorder="1" applyProtection="1"/>
    <xf numFmtId="0" fontId="0" fillId="0" borderId="0" xfId="0" applyProtection="1">
      <protection locked="0"/>
    </xf>
    <xf numFmtId="0" fontId="0" fillId="0" borderId="2" xfId="0" applyBorder="1" applyProtection="1">
      <protection locked="0"/>
    </xf>
    <xf numFmtId="165" fontId="0" fillId="0" borderId="2" xfId="0" applyNumberFormat="1" applyBorder="1" applyProtection="1">
      <protection locked="0"/>
    </xf>
    <xf numFmtId="0" fontId="0" fillId="0" borderId="0" xfId="0" applyNumberFormat="1"/>
    <xf numFmtId="0" fontId="0" fillId="0" borderId="0" xfId="0" applyNumberFormat="1" applyAlignment="1" applyProtection="1">
      <alignment horizontal="center"/>
      <protection locked="0"/>
    </xf>
    <xf numFmtId="0" fontId="0" fillId="0" borderId="2" xfId="0" applyNumberFormat="1" applyBorder="1" applyAlignment="1" applyProtection="1">
      <alignment horizontal="center"/>
      <protection locked="0"/>
    </xf>
    <xf numFmtId="0" fontId="11" fillId="0" borderId="0" xfId="0" applyNumberFormat="1" applyFont="1" applyAlignment="1" applyProtection="1">
      <alignment horizontal="center"/>
      <protection locked="0"/>
    </xf>
    <xf numFmtId="0" fontId="11" fillId="0" borderId="0" xfId="0" applyFont="1"/>
    <xf numFmtId="0" fontId="5" fillId="2" borderId="0" xfId="0" applyFont="1" applyFill="1" applyProtection="1"/>
    <xf numFmtId="0" fontId="0" fillId="0" borderId="2" xfId="0" applyBorder="1"/>
    <xf numFmtId="0" fontId="0" fillId="0" borderId="3" xfId="0" applyBorder="1" applyAlignment="1">
      <alignment vertical="center"/>
    </xf>
    <xf numFmtId="0" fontId="0" fillId="0" borderId="3" xfId="0" applyBorder="1"/>
    <xf numFmtId="0" fontId="0" fillId="0" borderId="3" xfId="0" applyFill="1" applyBorder="1" applyAlignment="1">
      <alignment vertical="center"/>
    </xf>
    <xf numFmtId="0" fontId="6" fillId="2" borderId="0" xfId="0" applyFont="1" applyFill="1" applyBorder="1" applyAlignment="1" applyProtection="1">
      <alignment horizontal="center"/>
    </xf>
    <xf numFmtId="0" fontId="0" fillId="2" borderId="0" xfId="0" applyFill="1" applyBorder="1" applyAlignment="1" applyProtection="1">
      <alignment vertical="top"/>
    </xf>
    <xf numFmtId="0" fontId="5" fillId="2" borderId="0" xfId="0" applyFont="1" applyFill="1" applyBorder="1" applyAlignment="1" applyProtection="1">
      <alignment vertical="top"/>
    </xf>
    <xf numFmtId="0" fontId="5" fillId="0" borderId="0" xfId="0" applyFont="1"/>
    <xf numFmtId="0" fontId="6" fillId="0" borderId="4" xfId="0" applyFont="1" applyBorder="1" applyProtection="1">
      <protection locked="0"/>
    </xf>
    <xf numFmtId="0" fontId="6" fillId="0" borderId="5"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5" xfId="0" applyFont="1" applyBorder="1" applyProtection="1">
      <protection locked="0"/>
    </xf>
    <xf numFmtId="0" fontId="6" fillId="0" borderId="6" xfId="0" applyFont="1" applyBorder="1" applyProtection="1">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0" xfId="0" applyFont="1" applyBorder="1" applyAlignment="1" applyProtection="1">
      <alignment horizontal="center"/>
    </xf>
    <xf numFmtId="0" fontId="6" fillId="0" borderId="7" xfId="0" applyFont="1" applyBorder="1" applyAlignment="1" applyProtection="1">
      <alignment horizontal="center"/>
    </xf>
    <xf numFmtId="0" fontId="5"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3" fillId="2" borderId="0" xfId="0" applyFont="1" applyFill="1" applyBorder="1" applyAlignment="1" applyProtection="1">
      <alignment horizontal="center"/>
    </xf>
    <xf numFmtId="0" fontId="8" fillId="2" borderId="0" xfId="0" applyFont="1" applyFill="1" applyBorder="1" applyAlignment="1" applyProtection="1">
      <alignment vertical="top"/>
    </xf>
    <xf numFmtId="0" fontId="5" fillId="2" borderId="0" xfId="0" applyFont="1" applyFill="1" applyBorder="1" applyAlignment="1" applyProtection="1">
      <alignment vertical="center"/>
    </xf>
    <xf numFmtId="0" fontId="0" fillId="2" borderId="0" xfId="0" applyFill="1" applyProtection="1"/>
    <xf numFmtId="0" fontId="1" fillId="2" borderId="0" xfId="0" applyFont="1" applyFill="1" applyBorder="1" applyAlignment="1" applyProtection="1">
      <alignment horizontal="center" vertical="center"/>
    </xf>
    <xf numFmtId="0" fontId="9" fillId="2" borderId="0" xfId="1" applyFont="1" applyFill="1" applyBorder="1" applyAlignment="1" applyProtection="1"/>
    <xf numFmtId="0" fontId="7" fillId="0" borderId="0" xfId="0" applyFont="1" applyBorder="1"/>
    <xf numFmtId="49" fontId="0" fillId="0" borderId="0" xfId="0" applyNumberFormat="1" applyBorder="1"/>
    <xf numFmtId="0" fontId="8" fillId="0" borderId="0" xfId="0" applyFont="1" applyBorder="1"/>
    <xf numFmtId="0" fontId="0" fillId="2" borderId="3" xfId="0" applyFill="1" applyBorder="1" applyProtection="1"/>
    <xf numFmtId="0" fontId="0" fillId="2" borderId="8" xfId="0" applyFill="1" applyBorder="1" applyAlignment="1" applyProtection="1">
      <alignment vertical="top"/>
    </xf>
    <xf numFmtId="0" fontId="1" fillId="2" borderId="0" xfId="0" applyFont="1" applyFill="1" applyBorder="1" applyAlignment="1" applyProtection="1">
      <alignment vertical="center"/>
    </xf>
    <xf numFmtId="49" fontId="8" fillId="0" borderId="9" xfId="0" applyNumberFormat="1" applyFont="1" applyBorder="1" applyAlignment="1" applyProtection="1">
      <alignment horizontal="center"/>
      <protection locked="0"/>
    </xf>
    <xf numFmtId="0" fontId="4" fillId="0" borderId="10" xfId="0" applyFont="1" applyBorder="1" applyProtection="1">
      <protection locked="0"/>
    </xf>
    <xf numFmtId="0" fontId="0" fillId="0" borderId="11" xfId="0" applyNumberFormat="1" applyBorder="1" applyAlignment="1" applyProtection="1">
      <alignment horizontal="center"/>
      <protection locked="0"/>
    </xf>
    <xf numFmtId="0" fontId="0" fillId="0" borderId="11" xfId="0" applyBorder="1" applyProtection="1">
      <protection locked="0"/>
    </xf>
    <xf numFmtId="49" fontId="0" fillId="0" borderId="11" xfId="0" applyNumberFormat="1" applyBorder="1" applyProtection="1">
      <protection locked="0"/>
    </xf>
    <xf numFmtId="49" fontId="0" fillId="0" borderId="11"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4" fillId="0" borderId="9" xfId="0" applyFont="1" applyBorder="1" applyAlignment="1" applyProtection="1">
      <alignment readingOrder="1"/>
      <protection locked="0"/>
    </xf>
    <xf numFmtId="0" fontId="4" fillId="0" borderId="11" xfId="0" applyFont="1" applyBorder="1" applyProtection="1">
      <protection locked="0"/>
    </xf>
    <xf numFmtId="0" fontId="4" fillId="0" borderId="11" xfId="0" applyFont="1" applyFill="1" applyBorder="1" applyProtection="1">
      <protection locked="0"/>
    </xf>
    <xf numFmtId="0" fontId="0" fillId="0" borderId="11" xfId="0" applyBorder="1" applyAlignment="1" applyProtection="1">
      <alignment horizontal="center"/>
      <protection locked="0"/>
    </xf>
    <xf numFmtId="0" fontId="0" fillId="0" borderId="11" xfId="0" applyFill="1" applyBorder="1" applyProtection="1">
      <protection locked="0"/>
    </xf>
    <xf numFmtId="49" fontId="0" fillId="0" borderId="0" xfId="0" applyNumberFormat="1" applyAlignment="1" applyProtection="1">
      <alignment horizontal="center"/>
      <protection locked="0"/>
    </xf>
    <xf numFmtId="49" fontId="8" fillId="0" borderId="11" xfId="0" applyNumberFormat="1" applyFont="1" applyBorder="1" applyAlignment="1" applyProtection="1">
      <alignment horizontal="center"/>
      <protection locked="0"/>
    </xf>
    <xf numFmtId="0" fontId="4" fillId="0" borderId="12" xfId="0" applyFont="1" applyBorder="1" applyProtection="1">
      <protection locked="0"/>
    </xf>
    <xf numFmtId="0" fontId="6" fillId="3" borderId="4"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0" fillId="0" borderId="0" xfId="0" applyNumberFormat="1" applyBorder="1"/>
    <xf numFmtId="0" fontId="0" fillId="0" borderId="3" xfId="0" applyBorder="1" applyProtection="1">
      <protection locked="0"/>
    </xf>
    <xf numFmtId="0" fontId="0" fillId="0" borderId="0" xfId="0" applyBorder="1" applyProtection="1">
      <protection locked="0"/>
    </xf>
    <xf numFmtId="165" fontId="0" fillId="0" borderId="3" xfId="0" applyNumberFormat="1" applyBorder="1" applyProtection="1">
      <protection locked="0"/>
    </xf>
    <xf numFmtId="165" fontId="0" fillId="0" borderId="0" xfId="0" applyNumberFormat="1" applyBorder="1" applyProtection="1">
      <protection locked="0"/>
    </xf>
    <xf numFmtId="0" fontId="0" fillId="0" borderId="3" xfId="0" applyBorder="1" applyAlignment="1">
      <alignment vertical="center" wrapText="1"/>
    </xf>
    <xf numFmtId="0" fontId="0" fillId="0" borderId="0" xfId="0" applyNumberFormat="1" applyBorder="1" applyAlignment="1" applyProtection="1">
      <alignment horizontal="center"/>
      <protection locked="0"/>
    </xf>
    <xf numFmtId="0" fontId="0" fillId="0" borderId="3" xfId="0" applyBorder="1" applyAlignment="1">
      <alignment horizontal="center" vertical="center" wrapText="1"/>
    </xf>
    <xf numFmtId="0" fontId="0" fillId="0" borderId="3" xfId="0" applyNumberFormat="1" applyBorder="1" applyAlignment="1">
      <alignment vertical="center"/>
    </xf>
    <xf numFmtId="0" fontId="13" fillId="2" borderId="0" xfId="0" applyFont="1" applyFill="1" applyProtection="1"/>
    <xf numFmtId="0" fontId="14" fillId="2" borderId="0" xfId="0" applyFont="1" applyFill="1" applyBorder="1" applyAlignment="1" applyProtection="1">
      <alignment vertical="center"/>
    </xf>
    <xf numFmtId="0" fontId="0" fillId="2" borderId="0" xfId="0" applyFill="1" applyBorder="1" applyAlignment="1" applyProtection="1">
      <alignment horizontal="center" vertical="top"/>
    </xf>
    <xf numFmtId="0" fontId="0" fillId="4" borderId="9" xfId="0" applyFill="1" applyBorder="1" applyAlignment="1" applyProtection="1">
      <alignment horizontal="center" vertical="center"/>
    </xf>
    <xf numFmtId="0" fontId="0" fillId="4" borderId="13" xfId="0" applyFill="1" applyBorder="1" applyAlignment="1" applyProtection="1">
      <alignment horizontal="center" vertical="center" wrapText="1"/>
    </xf>
    <xf numFmtId="0" fontId="0" fillId="5" borderId="9" xfId="0" applyFill="1" applyBorder="1" applyAlignment="1" applyProtection="1">
      <alignment horizontal="center" vertical="center"/>
    </xf>
    <xf numFmtId="0" fontId="8" fillId="6" borderId="11" xfId="0" applyFont="1" applyFill="1" applyBorder="1" applyAlignment="1">
      <alignment horizontal="center"/>
    </xf>
    <xf numFmtId="0" fontId="8" fillId="6" borderId="14" xfId="0" applyFont="1" applyFill="1" applyBorder="1" applyAlignment="1">
      <alignment horizontal="center"/>
    </xf>
    <xf numFmtId="0" fontId="8" fillId="6" borderId="4" xfId="0" applyFont="1" applyFill="1" applyBorder="1" applyAlignment="1">
      <alignment horizontal="center"/>
    </xf>
    <xf numFmtId="0" fontId="0" fillId="2" borderId="11" xfId="0" applyFill="1" applyBorder="1"/>
    <xf numFmtId="0" fontId="17" fillId="2" borderId="0" xfId="0" applyFont="1" applyFill="1" applyBorder="1" applyAlignment="1" applyProtection="1">
      <alignment vertical="center"/>
    </xf>
    <xf numFmtId="0" fontId="19" fillId="2" borderId="0" xfId="0" applyFont="1" applyFill="1" applyBorder="1" applyAlignment="1" applyProtection="1">
      <alignment horizontal="center"/>
    </xf>
    <xf numFmtId="0" fontId="17" fillId="2" borderId="0" xfId="0" applyFont="1" applyFill="1" applyBorder="1" applyAlignment="1" applyProtection="1">
      <alignment horizontal="center" vertical="center"/>
    </xf>
    <xf numFmtId="0" fontId="16" fillId="2" borderId="0" xfId="0" applyFont="1" applyFill="1" applyBorder="1" applyAlignment="1" applyProtection="1">
      <alignment vertical="center"/>
    </xf>
    <xf numFmtId="0" fontId="21" fillId="2" borderId="0" xfId="0" applyFont="1" applyFill="1" applyBorder="1" applyAlignment="1" applyProtection="1">
      <alignment horizontal="center"/>
    </xf>
    <xf numFmtId="0" fontId="17" fillId="2" borderId="0" xfId="0" applyFont="1" applyFill="1" applyBorder="1" applyProtection="1"/>
    <xf numFmtId="0" fontId="18" fillId="2" borderId="0" xfId="0" applyFont="1" applyFill="1" applyBorder="1" applyProtection="1"/>
    <xf numFmtId="0" fontId="18" fillId="2" borderId="1" xfId="0" applyFont="1" applyFill="1" applyBorder="1" applyProtection="1"/>
    <xf numFmtId="0" fontId="18" fillId="2" borderId="3" xfId="0" applyFont="1" applyFill="1" applyBorder="1" applyProtection="1"/>
    <xf numFmtId="0" fontId="24" fillId="4" borderId="5" xfId="0" applyFont="1" applyFill="1" applyBorder="1" applyAlignment="1" applyProtection="1">
      <alignment horizontal="center" vertical="center"/>
    </xf>
    <xf numFmtId="0" fontId="24" fillId="4" borderId="8" xfId="0" applyFont="1" applyFill="1" applyBorder="1" applyAlignment="1" applyProtection="1">
      <alignment horizontal="center" vertical="center" wrapText="1"/>
    </xf>
    <xf numFmtId="0" fontId="24" fillId="5" borderId="5" xfId="0" applyFont="1" applyFill="1" applyBorder="1" applyAlignment="1" applyProtection="1">
      <alignment horizontal="center" vertical="center"/>
    </xf>
    <xf numFmtId="0" fontId="25" fillId="0" borderId="15" xfId="0" applyFont="1" applyBorder="1" applyProtection="1">
      <protection locked="0"/>
    </xf>
    <xf numFmtId="0" fontId="25" fillId="0" borderId="5" xfId="0" applyFont="1" applyBorder="1" applyProtection="1">
      <protection locked="0"/>
    </xf>
    <xf numFmtId="0" fontId="25" fillId="0" borderId="16" xfId="0" applyFont="1" applyBorder="1" applyProtection="1">
      <protection locked="0"/>
    </xf>
    <xf numFmtId="0" fontId="25" fillId="0" borderId="17" xfId="0" applyFont="1" applyBorder="1" applyProtection="1">
      <protection locked="0"/>
    </xf>
    <xf numFmtId="0" fontId="13" fillId="2" borderId="18" xfId="0" applyFont="1" applyFill="1" applyBorder="1" applyProtection="1"/>
    <xf numFmtId="0" fontId="0" fillId="2" borderId="19" xfId="0" applyFill="1" applyBorder="1" applyProtection="1"/>
    <xf numFmtId="0" fontId="5" fillId="2" borderId="19" xfId="0" applyFont="1" applyFill="1" applyBorder="1" applyProtection="1"/>
    <xf numFmtId="0" fontId="0" fillId="2" borderId="20" xfId="0" applyFill="1" applyBorder="1" applyProtection="1"/>
    <xf numFmtId="0" fontId="20" fillId="2" borderId="21" xfId="0" applyFont="1" applyFill="1" applyBorder="1" applyAlignment="1" applyProtection="1">
      <alignment horizontal="center"/>
    </xf>
    <xf numFmtId="0" fontId="17" fillId="2" borderId="17" xfId="0" applyFont="1" applyFill="1" applyBorder="1" applyAlignment="1" applyProtection="1">
      <alignment horizontal="center" vertical="center"/>
    </xf>
    <xf numFmtId="0" fontId="19" fillId="2" borderId="21" xfId="0" applyFont="1" applyFill="1" applyBorder="1" applyAlignment="1" applyProtection="1">
      <alignment horizontal="center"/>
    </xf>
    <xf numFmtId="0" fontId="18" fillId="2" borderId="17" xfId="0" applyFont="1" applyFill="1" applyBorder="1" applyProtection="1"/>
    <xf numFmtId="0" fontId="18" fillId="2" borderId="21" xfId="0" applyFont="1" applyFill="1" applyBorder="1" applyProtection="1"/>
    <xf numFmtId="0" fontId="16" fillId="2" borderId="22" xfId="0" applyFont="1" applyFill="1" applyBorder="1"/>
    <xf numFmtId="0" fontId="24" fillId="6" borderId="22" xfId="0" applyFont="1" applyFill="1" applyBorder="1" applyAlignment="1">
      <alignment horizontal="center"/>
    </xf>
    <xf numFmtId="0" fontId="24" fillId="6" borderId="23" xfId="0" applyFont="1" applyFill="1" applyBorder="1" applyAlignment="1">
      <alignment horizontal="center"/>
    </xf>
    <xf numFmtId="0" fontId="24" fillId="6" borderId="24" xfId="0" applyFont="1" applyFill="1" applyBorder="1" applyAlignment="1">
      <alignment horizontal="center"/>
    </xf>
    <xf numFmtId="0" fontId="18" fillId="2" borderId="11" xfId="0" applyFont="1" applyFill="1" applyBorder="1" applyAlignment="1" applyProtection="1">
      <alignment horizontal="center" vertical="center" wrapText="1"/>
    </xf>
    <xf numFmtId="0" fontId="18" fillId="2" borderId="11" xfId="0" applyFont="1" applyFill="1" applyBorder="1" applyAlignment="1" applyProtection="1">
      <alignment horizontal="center"/>
    </xf>
    <xf numFmtId="165" fontId="25" fillId="3" borderId="25" xfId="0" applyNumberFormat="1" applyFont="1" applyFill="1" applyBorder="1" applyAlignment="1" applyProtection="1">
      <alignment horizontal="center" vertical="top"/>
      <protection locked="0"/>
    </xf>
    <xf numFmtId="165" fontId="25" fillId="3" borderId="26" xfId="0" applyNumberFormat="1" applyFont="1" applyFill="1" applyBorder="1" applyAlignment="1" applyProtection="1">
      <alignment horizontal="center" vertical="top"/>
      <protection locked="0"/>
    </xf>
    <xf numFmtId="0" fontId="24" fillId="0" borderId="4" xfId="0" applyFont="1" applyFill="1" applyBorder="1" applyProtection="1"/>
    <xf numFmtId="0" fontId="20" fillId="3" borderId="9" xfId="0" applyFont="1" applyFill="1" applyBorder="1" applyAlignment="1" applyProtection="1">
      <alignment horizontal="center"/>
      <protection locked="0"/>
    </xf>
    <xf numFmtId="0" fontId="18" fillId="0" borderId="11" xfId="0" applyFont="1" applyFill="1" applyBorder="1" applyAlignment="1" applyProtection="1">
      <alignment horizontal="left" vertical="center"/>
      <protection locked="0"/>
    </xf>
    <xf numFmtId="0" fontId="25" fillId="0" borderId="27" xfId="0" applyFont="1" applyBorder="1" applyAlignment="1" applyProtection="1">
      <alignment horizontal="center"/>
      <protection locked="0"/>
    </xf>
    <xf numFmtId="0" fontId="25" fillId="0" borderId="8" xfId="0" applyFont="1" applyBorder="1" applyAlignment="1" applyProtection="1">
      <alignment horizontal="center"/>
      <protection locked="0"/>
    </xf>
    <xf numFmtId="0" fontId="24" fillId="0" borderId="8" xfId="0" applyFont="1" applyFill="1" applyBorder="1" applyAlignment="1" applyProtection="1">
      <alignment horizontal="right"/>
    </xf>
    <xf numFmtId="0" fontId="24" fillId="0" borderId="0" xfId="0" applyFont="1" applyFill="1" applyBorder="1" applyAlignment="1" applyProtection="1">
      <alignment horizontal="right"/>
    </xf>
    <xf numFmtId="49" fontId="22" fillId="3" borderId="13" xfId="0" applyNumberFormat="1" applyFont="1" applyFill="1" applyBorder="1" applyAlignment="1" applyProtection="1">
      <alignment horizontal="center"/>
      <protection locked="0"/>
    </xf>
    <xf numFmtId="49" fontId="22" fillId="3" borderId="10" xfId="0" applyNumberFormat="1" applyFont="1" applyFill="1" applyBorder="1" applyAlignment="1" applyProtection="1">
      <alignment horizontal="center"/>
      <protection locked="0"/>
    </xf>
    <xf numFmtId="0" fontId="18" fillId="3" borderId="25"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26" xfId="0" applyFont="1" applyFill="1" applyBorder="1" applyAlignment="1" applyProtection="1">
      <alignment horizontal="left" vertical="top" wrapText="1"/>
      <protection locked="0"/>
    </xf>
    <xf numFmtId="0" fontId="18" fillId="3" borderId="8"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16" xfId="0" applyFont="1" applyFill="1" applyBorder="1" applyAlignment="1" applyProtection="1">
      <alignment horizontal="left" vertical="top" wrapText="1"/>
      <protection locked="0"/>
    </xf>
    <xf numFmtId="0" fontId="23" fillId="0" borderId="8" xfId="0" applyFont="1" applyFill="1" applyBorder="1" applyProtection="1">
      <protection locked="0"/>
    </xf>
    <xf numFmtId="0" fontId="23" fillId="0" borderId="0" xfId="0" applyFont="1" applyFill="1" applyBorder="1" applyProtection="1">
      <protection locked="0"/>
    </xf>
    <xf numFmtId="0" fontId="23" fillId="0" borderId="21" xfId="0" applyFont="1" applyFill="1" applyBorder="1" applyProtection="1">
      <protection locked="0"/>
    </xf>
    <xf numFmtId="0" fontId="27" fillId="8" borderId="25" xfId="0" applyFont="1" applyFill="1" applyBorder="1" applyAlignment="1" applyProtection="1">
      <alignment horizontal="center" vertical="center" wrapText="1"/>
      <protection locked="0"/>
    </xf>
    <xf numFmtId="0" fontId="27" fillId="8" borderId="31"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7" fillId="3" borderId="32" xfId="0" applyFont="1" applyFill="1" applyBorder="1" applyAlignment="1" applyProtection="1">
      <alignment horizontal="center" vertical="center" wrapText="1"/>
      <protection locked="0"/>
    </xf>
    <xf numFmtId="0" fontId="20" fillId="2" borderId="28" xfId="0" applyFont="1" applyFill="1" applyBorder="1" applyAlignment="1" applyProtection="1">
      <alignment horizontal="center" vertical="top"/>
    </xf>
    <xf numFmtId="0" fontId="20" fillId="2" borderId="1" xfId="0" applyFont="1" applyFill="1" applyBorder="1" applyAlignment="1" applyProtection="1">
      <alignment horizontal="center" vertical="top"/>
    </xf>
    <xf numFmtId="0" fontId="20" fillId="2" borderId="43" xfId="0" applyFont="1" applyFill="1" applyBorder="1" applyAlignment="1" applyProtection="1">
      <alignment horizontal="center" vertical="top"/>
    </xf>
    <xf numFmtId="0" fontId="16" fillId="2" borderId="28" xfId="0" applyFont="1" applyFill="1" applyBorder="1" applyAlignment="1" applyProtection="1">
      <alignment horizontal="center"/>
    </xf>
    <xf numFmtId="0" fontId="16" fillId="2" borderId="12" xfId="0" applyFont="1" applyFill="1" applyBorder="1" applyAlignment="1" applyProtection="1">
      <alignment horizontal="center"/>
    </xf>
    <xf numFmtId="0" fontId="24" fillId="0" borderId="25" xfId="0" applyFont="1" applyFill="1" applyBorder="1" applyAlignment="1" applyProtection="1">
      <alignment horizontal="left"/>
    </xf>
    <xf numFmtId="0" fontId="24" fillId="0" borderId="26" xfId="0" applyFont="1" applyFill="1" applyBorder="1" applyAlignment="1" applyProtection="1">
      <alignment horizontal="left"/>
    </xf>
    <xf numFmtId="0" fontId="24" fillId="0" borderId="25" xfId="0" applyFont="1" applyFill="1" applyBorder="1" applyProtection="1"/>
    <xf numFmtId="0" fontId="24" fillId="0" borderId="3" xfId="0" applyFont="1" applyFill="1" applyBorder="1" applyProtection="1"/>
    <xf numFmtId="0" fontId="24" fillId="0" borderId="26" xfId="0" applyFont="1" applyFill="1" applyBorder="1" applyProtection="1"/>
    <xf numFmtId="0" fontId="20" fillId="3" borderId="29" xfId="0" applyFont="1" applyFill="1" applyBorder="1" applyProtection="1">
      <protection locked="0"/>
    </xf>
    <xf numFmtId="0" fontId="20" fillId="3" borderId="2" xfId="0" applyFont="1" applyFill="1" applyBorder="1" applyProtection="1">
      <protection locked="0"/>
    </xf>
    <xf numFmtId="0" fontId="20" fillId="3" borderId="10" xfId="0" applyFont="1" applyFill="1" applyBorder="1" applyProtection="1">
      <protection locked="0"/>
    </xf>
    <xf numFmtId="0" fontId="24" fillId="0" borderId="30" xfId="0" applyFont="1" applyFill="1" applyBorder="1" applyProtection="1"/>
    <xf numFmtId="0" fontId="22" fillId="3" borderId="29" xfId="0" applyFont="1" applyFill="1" applyBorder="1" applyAlignment="1" applyProtection="1">
      <alignment horizontal="left" vertical="center" shrinkToFit="1"/>
      <protection locked="0"/>
    </xf>
    <xf numFmtId="0" fontId="22" fillId="3" borderId="2" xfId="0" applyFont="1" applyFill="1" applyBorder="1" applyAlignment="1" applyProtection="1">
      <alignment horizontal="left" vertical="center" shrinkToFit="1"/>
      <protection locked="0"/>
    </xf>
    <xf numFmtId="0" fontId="22" fillId="3" borderId="10" xfId="0" applyFont="1" applyFill="1" applyBorder="1" applyAlignment="1" applyProtection="1">
      <alignment horizontal="left" vertical="center" shrinkToFit="1"/>
      <protection locked="0"/>
    </xf>
    <xf numFmtId="0" fontId="22" fillId="2" borderId="33" xfId="0" applyFont="1" applyFill="1" applyBorder="1" applyProtection="1"/>
    <xf numFmtId="0" fontId="22" fillId="2" borderId="1" xfId="0" applyFont="1" applyFill="1" applyBorder="1" applyProtection="1"/>
    <xf numFmtId="0" fontId="24" fillId="2" borderId="30" xfId="0" applyFont="1" applyFill="1" applyBorder="1" applyAlignment="1" applyProtection="1">
      <alignment vertical="top"/>
    </xf>
    <xf numFmtId="0" fontId="24" fillId="2" borderId="3" xfId="0" applyFont="1" applyFill="1" applyBorder="1" applyAlignment="1" applyProtection="1">
      <alignment vertical="top"/>
    </xf>
    <xf numFmtId="0" fontId="24" fillId="2" borderId="26" xfId="0" applyFont="1" applyFill="1" applyBorder="1" applyAlignment="1" applyProtection="1">
      <alignment vertical="top"/>
    </xf>
    <xf numFmtId="0" fontId="24" fillId="0" borderId="29" xfId="0" applyFont="1" applyBorder="1" applyAlignment="1" applyProtection="1">
      <alignment horizontal="center"/>
      <protection locked="0"/>
    </xf>
    <xf numFmtId="0" fontId="24" fillId="0" borderId="2" xfId="0" applyFont="1" applyBorder="1" applyAlignment="1" applyProtection="1">
      <alignment horizontal="center"/>
      <protection locked="0"/>
    </xf>
    <xf numFmtId="0" fontId="24" fillId="0" borderId="10" xfId="0" applyFont="1" applyBorder="1" applyAlignment="1" applyProtection="1">
      <alignment horizontal="center"/>
      <protection locked="0"/>
    </xf>
    <xf numFmtId="3" fontId="20" fillId="3" borderId="13" xfId="0" applyNumberFormat="1" applyFont="1" applyFill="1" applyBorder="1" applyProtection="1">
      <protection locked="0"/>
    </xf>
    <xf numFmtId="3" fontId="20" fillId="3" borderId="2" xfId="0" applyNumberFormat="1" applyFont="1" applyFill="1" applyBorder="1" applyProtection="1">
      <protection locked="0"/>
    </xf>
    <xf numFmtId="3" fontId="20" fillId="3" borderId="10" xfId="0" applyNumberFormat="1" applyFont="1" applyFill="1" applyBorder="1" applyProtection="1">
      <protection locked="0"/>
    </xf>
    <xf numFmtId="14" fontId="20" fillId="3" borderId="13" xfId="0" applyNumberFormat="1" applyFont="1" applyFill="1" applyBorder="1" applyProtection="1">
      <protection locked="0"/>
    </xf>
    <xf numFmtId="0" fontId="20" fillId="3" borderId="2" xfId="0" applyNumberFormat="1" applyFont="1" applyFill="1" applyBorder="1" applyProtection="1">
      <protection locked="0"/>
    </xf>
    <xf numFmtId="0" fontId="20" fillId="3" borderId="10" xfId="0" applyNumberFormat="1" applyFont="1" applyFill="1" applyBorder="1" applyProtection="1">
      <protection locked="0"/>
    </xf>
    <xf numFmtId="0" fontId="20" fillId="3" borderId="13" xfId="0" applyFont="1" applyFill="1" applyBorder="1" applyProtection="1">
      <protection locked="0"/>
    </xf>
    <xf numFmtId="0" fontId="17" fillId="2" borderId="17" xfId="0" applyFont="1" applyFill="1" applyBorder="1" applyAlignment="1" applyProtection="1">
      <alignment horizontal="right" vertical="center"/>
    </xf>
    <xf numFmtId="0" fontId="17" fillId="2" borderId="0" xfId="0" applyFont="1" applyFill="1" applyBorder="1" applyAlignment="1" applyProtection="1">
      <alignment horizontal="right" vertical="center"/>
    </xf>
    <xf numFmtId="0" fontId="18" fillId="0" borderId="0" xfId="0" applyFont="1" applyBorder="1" applyAlignment="1" applyProtection="1">
      <alignment horizontal="center"/>
      <protection locked="0"/>
    </xf>
    <xf numFmtId="3" fontId="25" fillId="0" borderId="27" xfId="0" applyNumberFormat="1" applyFont="1" applyFill="1" applyBorder="1" applyAlignment="1" applyProtection="1">
      <protection locked="0"/>
    </xf>
    <xf numFmtId="0" fontId="25" fillId="0" borderId="20" xfId="0" applyFont="1" applyFill="1" applyBorder="1" applyAlignment="1" applyProtection="1">
      <protection locked="0"/>
    </xf>
    <xf numFmtId="0" fontId="16" fillId="2" borderId="28" xfId="0" applyFont="1" applyFill="1" applyBorder="1" applyAlignment="1" applyProtection="1">
      <alignment horizontal="center" vertical="top"/>
    </xf>
    <xf numFmtId="0" fontId="16" fillId="2" borderId="1" xfId="0" applyFont="1" applyFill="1" applyBorder="1" applyAlignment="1" applyProtection="1">
      <alignment horizontal="center" vertical="top"/>
    </xf>
    <xf numFmtId="0" fontId="16" fillId="2" borderId="12" xfId="0" applyFont="1" applyFill="1" applyBorder="1" applyAlignment="1" applyProtection="1">
      <alignment horizontal="center" vertical="top"/>
    </xf>
    <xf numFmtId="0" fontId="24" fillId="0" borderId="27" xfId="0" applyFont="1" applyBorder="1" applyAlignment="1" applyProtection="1">
      <alignment horizontal="center"/>
      <protection locked="0"/>
    </xf>
    <xf numFmtId="0" fontId="24" fillId="0" borderId="34" xfId="0" applyFont="1" applyBorder="1" applyAlignment="1" applyProtection="1">
      <alignment horizontal="center"/>
      <protection locked="0"/>
    </xf>
    <xf numFmtId="0" fontId="23" fillId="0" borderId="25" xfId="0" applyFont="1" applyFill="1" applyBorder="1" applyProtection="1">
      <protection locked="0"/>
    </xf>
    <xf numFmtId="0" fontId="23" fillId="0" borderId="3" xfId="0" applyFont="1" applyFill="1" applyBorder="1" applyProtection="1">
      <protection locked="0"/>
    </xf>
    <xf numFmtId="0" fontId="23" fillId="0" borderId="31" xfId="0" applyFont="1" applyFill="1" applyBorder="1" applyProtection="1">
      <protection locked="0"/>
    </xf>
    <xf numFmtId="0" fontId="25" fillId="0" borderId="18" xfId="0" applyFont="1" applyBorder="1" applyProtection="1">
      <protection locked="0"/>
    </xf>
    <xf numFmtId="0" fontId="25" fillId="0" borderId="34" xfId="0" applyFont="1" applyBorder="1" applyProtection="1">
      <protection locked="0"/>
    </xf>
    <xf numFmtId="165" fontId="30" fillId="3" borderId="28" xfId="0" applyNumberFormat="1" applyFont="1" applyFill="1" applyBorder="1" applyAlignment="1" applyProtection="1">
      <alignment horizontal="left" vertical="center"/>
      <protection locked="0"/>
    </xf>
    <xf numFmtId="165" fontId="30" fillId="3" borderId="1" xfId="0" applyNumberFormat="1" applyFont="1" applyFill="1" applyBorder="1" applyAlignment="1" applyProtection="1">
      <alignment horizontal="left" vertical="center"/>
      <protection locked="0"/>
    </xf>
    <xf numFmtId="165" fontId="30" fillId="3" borderId="12" xfId="0" applyNumberFormat="1" applyFont="1" applyFill="1" applyBorder="1" applyAlignment="1" applyProtection="1">
      <alignment horizontal="left" vertical="center"/>
      <protection locked="0"/>
    </xf>
    <xf numFmtId="0" fontId="25" fillId="0" borderId="27" xfId="0" applyFont="1" applyBorder="1" applyAlignment="1" applyProtection="1">
      <alignment shrinkToFit="1"/>
      <protection locked="0"/>
    </xf>
    <xf numFmtId="0" fontId="25" fillId="0" borderId="19" xfId="0" applyFont="1" applyBorder="1" applyAlignment="1" applyProtection="1">
      <alignment shrinkToFit="1"/>
      <protection locked="0"/>
    </xf>
    <xf numFmtId="0" fontId="25" fillId="0" borderId="20" xfId="0" applyFont="1" applyBorder="1" applyAlignment="1" applyProtection="1">
      <alignment shrinkToFit="1"/>
      <protection locked="0"/>
    </xf>
    <xf numFmtId="0" fontId="25" fillId="0" borderId="19" xfId="0" applyFont="1" applyBorder="1" applyProtection="1">
      <protection locked="0"/>
    </xf>
    <xf numFmtId="165" fontId="22" fillId="3" borderId="28" xfId="0" applyNumberFormat="1" applyFont="1" applyFill="1" applyBorder="1" applyAlignment="1" applyProtection="1">
      <alignment horizontal="center" vertical="top"/>
      <protection locked="0"/>
    </xf>
    <xf numFmtId="165" fontId="22" fillId="3" borderId="12" xfId="0" applyNumberFormat="1" applyFont="1" applyFill="1" applyBorder="1" applyAlignment="1" applyProtection="1">
      <alignment horizontal="center" vertical="top"/>
      <protection locked="0"/>
    </xf>
    <xf numFmtId="0" fontId="24" fillId="2" borderId="35" xfId="0" applyFont="1" applyFill="1" applyBorder="1" applyAlignment="1" applyProtection="1">
      <alignment horizontal="center" vertical="center" wrapText="1"/>
    </xf>
    <xf numFmtId="0" fontId="24" fillId="2" borderId="36" xfId="0" applyFont="1" applyFill="1" applyBorder="1" applyAlignment="1" applyProtection="1">
      <alignment horizontal="center" vertical="center" wrapText="1"/>
    </xf>
    <xf numFmtId="165" fontId="30" fillId="3" borderId="37" xfId="0" applyNumberFormat="1" applyFont="1" applyFill="1" applyBorder="1" applyAlignment="1" applyProtection="1">
      <alignment horizontal="left" vertical="center"/>
      <protection locked="0"/>
    </xf>
    <xf numFmtId="165" fontId="30" fillId="3" borderId="38" xfId="0" applyNumberFormat="1" applyFont="1" applyFill="1" applyBorder="1" applyAlignment="1" applyProtection="1">
      <alignment horizontal="left" vertical="center"/>
      <protection locked="0"/>
    </xf>
    <xf numFmtId="165" fontId="30" fillId="3" borderId="39" xfId="0" applyNumberFormat="1" applyFont="1" applyFill="1" applyBorder="1" applyAlignment="1" applyProtection="1">
      <alignment horizontal="left" vertical="center"/>
      <protection locked="0"/>
    </xf>
    <xf numFmtId="0" fontId="24" fillId="4" borderId="35" xfId="0" applyFont="1" applyFill="1" applyBorder="1" applyAlignment="1" applyProtection="1">
      <alignment horizontal="center" vertical="center"/>
    </xf>
    <xf numFmtId="0" fontId="24" fillId="4" borderId="40" xfId="0" applyFont="1" applyFill="1" applyBorder="1" applyAlignment="1" applyProtection="1">
      <alignment horizontal="center" vertical="center"/>
    </xf>
    <xf numFmtId="0" fontId="24" fillId="4" borderId="41" xfId="0" applyFont="1" applyFill="1" applyBorder="1" applyAlignment="1" applyProtection="1">
      <alignment horizontal="center" vertical="center"/>
    </xf>
    <xf numFmtId="165" fontId="25" fillId="3" borderId="37" xfId="0" applyNumberFormat="1" applyFont="1" applyFill="1" applyBorder="1" applyAlignment="1" applyProtection="1">
      <alignment horizontal="center" vertical="top"/>
      <protection locked="0"/>
    </xf>
    <xf numFmtId="165" fontId="25" fillId="3" borderId="39" xfId="0" applyNumberFormat="1" applyFont="1" applyFill="1" applyBorder="1" applyAlignment="1" applyProtection="1">
      <alignment horizontal="center" vertical="top"/>
      <protection locked="0"/>
    </xf>
    <xf numFmtId="165" fontId="25" fillId="3" borderId="28" xfId="0" applyNumberFormat="1" applyFont="1" applyFill="1" applyBorder="1" applyAlignment="1" applyProtection="1">
      <alignment horizontal="center" vertical="top"/>
      <protection locked="0"/>
    </xf>
    <xf numFmtId="165" fontId="25" fillId="3" borderId="12" xfId="0" applyNumberFormat="1" applyFont="1" applyFill="1" applyBorder="1" applyAlignment="1" applyProtection="1">
      <alignment horizontal="center" vertical="top"/>
      <protection locked="0"/>
    </xf>
    <xf numFmtId="49" fontId="22" fillId="3" borderId="13" xfId="0" applyNumberFormat="1" applyFont="1" applyFill="1" applyBorder="1" applyProtection="1">
      <protection locked="0"/>
    </xf>
    <xf numFmtId="49" fontId="22" fillId="3" borderId="2" xfId="0" applyNumberFormat="1" applyFont="1" applyFill="1" applyBorder="1" applyProtection="1">
      <protection locked="0"/>
    </xf>
    <xf numFmtId="0" fontId="24" fillId="0" borderId="13" xfId="0" applyFont="1" applyFill="1" applyBorder="1" applyAlignment="1" applyProtection="1">
      <alignment horizontal="right"/>
    </xf>
    <xf numFmtId="0" fontId="24" fillId="0" borderId="2" xfId="0" applyFont="1" applyFill="1" applyBorder="1" applyAlignment="1" applyProtection="1">
      <alignment horizontal="right"/>
    </xf>
    <xf numFmtId="0" fontId="25" fillId="0" borderId="17" xfId="0" applyFont="1" applyBorder="1" applyProtection="1">
      <protection locked="0"/>
    </xf>
    <xf numFmtId="0" fontId="25" fillId="0" borderId="16" xfId="0" applyFont="1" applyBorder="1" applyProtection="1">
      <protection locked="0"/>
    </xf>
    <xf numFmtId="0" fontId="25" fillId="0" borderId="0" xfId="0" applyFont="1" applyBorder="1" applyProtection="1">
      <protection locked="0"/>
    </xf>
    <xf numFmtId="0" fontId="24" fillId="0" borderId="0"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8" xfId="0" applyFont="1" applyBorder="1" applyAlignment="1" applyProtection="1">
      <alignment horizontal="center"/>
      <protection locked="0"/>
    </xf>
    <xf numFmtId="49" fontId="25" fillId="0" borderId="17" xfId="0" applyNumberFormat="1" applyFont="1" applyBorder="1" applyAlignment="1" applyProtection="1">
      <alignment shrinkToFit="1"/>
      <protection locked="0"/>
    </xf>
    <xf numFmtId="49" fontId="25" fillId="0" borderId="0" xfId="0" applyNumberFormat="1" applyFont="1" applyBorder="1" applyAlignment="1" applyProtection="1">
      <alignment shrinkToFit="1"/>
      <protection locked="0"/>
    </xf>
    <xf numFmtId="0" fontId="25" fillId="0" borderId="8" xfId="0" applyFont="1" applyBorder="1" applyAlignment="1" applyProtection="1">
      <alignment shrinkToFit="1"/>
      <protection locked="0"/>
    </xf>
    <xf numFmtId="0" fontId="25" fillId="0" borderId="0" xfId="0" applyFont="1" applyBorder="1" applyAlignment="1" applyProtection="1">
      <alignment shrinkToFit="1"/>
      <protection locked="0"/>
    </xf>
    <xf numFmtId="0" fontId="25" fillId="0" borderId="21" xfId="0" applyFont="1" applyBorder="1" applyAlignment="1" applyProtection="1">
      <alignment shrinkToFit="1"/>
      <protection locked="0"/>
    </xf>
    <xf numFmtId="0" fontId="25" fillId="0" borderId="8"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16" xfId="0" applyFont="1" applyBorder="1" applyAlignment="1" applyProtection="1">
      <alignment horizontal="center"/>
      <protection locked="0"/>
    </xf>
    <xf numFmtId="3" fontId="25" fillId="0" borderId="8" xfId="0" applyNumberFormat="1" applyFont="1" applyBorder="1" applyAlignment="1" applyProtection="1">
      <protection locked="0"/>
    </xf>
    <xf numFmtId="0" fontId="25" fillId="0" borderId="21" xfId="0" applyFont="1" applyBorder="1" applyAlignment="1" applyProtection="1">
      <protection locked="0"/>
    </xf>
    <xf numFmtId="49" fontId="25" fillId="0" borderId="8" xfId="0" applyNumberFormat="1" applyFont="1" applyBorder="1" applyAlignment="1" applyProtection="1">
      <alignment horizontal="center"/>
      <protection locked="0"/>
    </xf>
    <xf numFmtId="49" fontId="25" fillId="0" borderId="0" xfId="0" applyNumberFormat="1" applyFont="1" applyBorder="1" applyAlignment="1" applyProtection="1">
      <alignment horizontal="center"/>
      <protection locked="0"/>
    </xf>
    <xf numFmtId="49" fontId="25" fillId="0" borderId="16" xfId="0" applyNumberFormat="1" applyFont="1" applyBorder="1" applyAlignment="1" applyProtection="1">
      <alignment horizontal="center"/>
      <protection locked="0"/>
    </xf>
    <xf numFmtId="3" fontId="25" fillId="0" borderId="21" xfId="0" applyNumberFormat="1" applyFont="1" applyBorder="1" applyAlignment="1" applyProtection="1">
      <protection locked="0"/>
    </xf>
    <xf numFmtId="0" fontId="25" fillId="0" borderId="21" xfId="0" applyFont="1" applyBorder="1" applyProtection="1">
      <protection locked="0"/>
    </xf>
    <xf numFmtId="49" fontId="25" fillId="0" borderId="18" xfId="0" applyNumberFormat="1" applyFont="1" applyBorder="1" applyAlignment="1" applyProtection="1">
      <alignment shrinkToFit="1"/>
      <protection locked="0"/>
    </xf>
    <xf numFmtId="49" fontId="25" fillId="0" borderId="19" xfId="0" applyNumberFormat="1" applyFont="1" applyBorder="1" applyAlignment="1" applyProtection="1">
      <alignment shrinkToFit="1"/>
      <protection locked="0"/>
    </xf>
    <xf numFmtId="0" fontId="24" fillId="4" borderId="42" xfId="0" applyFont="1" applyFill="1" applyBorder="1" applyAlignment="1" applyProtection="1">
      <alignment horizontal="center" vertical="center" wrapText="1"/>
    </xf>
    <xf numFmtId="0" fontId="24" fillId="4" borderId="40" xfId="0" applyFont="1" applyFill="1" applyBorder="1" applyAlignment="1" applyProtection="1">
      <alignment horizontal="center" vertical="center" wrapText="1"/>
    </xf>
    <xf numFmtId="0" fontId="24" fillId="4" borderId="36" xfId="0" applyFont="1" applyFill="1" applyBorder="1" applyAlignment="1" applyProtection="1">
      <alignment horizontal="center" vertical="center" wrapText="1"/>
    </xf>
    <xf numFmtId="0" fontId="24" fillId="0" borderId="19" xfId="0" applyFont="1" applyBorder="1" applyAlignment="1" applyProtection="1">
      <alignment horizontal="center"/>
      <protection locked="0"/>
    </xf>
    <xf numFmtId="0" fontId="24" fillId="5" borderId="42" xfId="0" applyFont="1" applyFill="1" applyBorder="1" applyAlignment="1" applyProtection="1">
      <alignment horizontal="center" vertical="center"/>
    </xf>
    <xf numFmtId="0" fontId="24" fillId="5" borderId="41" xfId="0" applyFont="1" applyFill="1" applyBorder="1" applyAlignment="1" applyProtection="1">
      <alignment horizontal="center" vertical="center"/>
    </xf>
    <xf numFmtId="0" fontId="28" fillId="7" borderId="18" xfId="0" applyFont="1" applyFill="1" applyBorder="1" applyAlignment="1">
      <alignment horizontal="center"/>
    </xf>
    <xf numFmtId="0" fontId="28" fillId="7" borderId="19" xfId="0" applyFont="1" applyFill="1" applyBorder="1" applyAlignment="1">
      <alignment horizontal="center"/>
    </xf>
    <xf numFmtId="0" fontId="28" fillId="7" borderId="20" xfId="0" applyFont="1" applyFill="1" applyBorder="1" applyAlignment="1">
      <alignment horizontal="center"/>
    </xf>
    <xf numFmtId="0" fontId="24" fillId="5" borderId="35" xfId="0" applyFont="1" applyFill="1" applyBorder="1" applyAlignment="1" applyProtection="1">
      <alignment horizontal="center" vertical="center"/>
    </xf>
    <xf numFmtId="0" fontId="24" fillId="5" borderId="40" xfId="0" applyFont="1" applyFill="1" applyBorder="1" applyAlignment="1" applyProtection="1">
      <alignment horizontal="center" vertical="center"/>
    </xf>
    <xf numFmtId="49" fontId="25" fillId="0" borderId="16" xfId="0" applyNumberFormat="1" applyFont="1" applyBorder="1" applyAlignment="1" applyProtection="1">
      <alignment shrinkToFit="1"/>
      <protection locked="0"/>
    </xf>
    <xf numFmtId="0" fontId="18" fillId="2" borderId="28"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xf>
    <xf numFmtId="0" fontId="27" fillId="8" borderId="4"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xf>
    <xf numFmtId="0" fontId="18" fillId="3" borderId="44" xfId="0" applyFont="1" applyFill="1" applyBorder="1" applyAlignment="1" applyProtection="1">
      <alignment horizontal="left" vertical="top" wrapText="1"/>
      <protection locked="0"/>
    </xf>
    <xf numFmtId="0" fontId="18" fillId="3" borderId="7" xfId="0" applyFont="1" applyFill="1" applyBorder="1" applyAlignment="1" applyProtection="1">
      <alignment horizontal="left" vertical="top" wrapText="1"/>
      <protection locked="0"/>
    </xf>
    <xf numFmtId="0" fontId="18" fillId="3" borderId="45" xfId="0" applyFont="1" applyFill="1" applyBorder="1" applyAlignment="1" applyProtection="1">
      <alignment horizontal="left" vertical="top" wrapText="1"/>
      <protection locked="0"/>
    </xf>
    <xf numFmtId="0" fontId="24" fillId="5" borderId="42" xfId="0" applyFont="1" applyFill="1" applyBorder="1" applyAlignment="1" applyProtection="1">
      <alignment horizontal="center" vertical="center" wrapText="1"/>
    </xf>
    <xf numFmtId="0" fontId="24" fillId="5" borderId="36" xfId="0" applyFont="1" applyFill="1" applyBorder="1" applyAlignment="1" applyProtection="1">
      <alignment horizontal="center" vertical="center" wrapText="1"/>
    </xf>
    <xf numFmtId="0" fontId="26" fillId="7" borderId="25" xfId="0" applyFont="1" applyFill="1" applyBorder="1" applyAlignment="1" applyProtection="1">
      <alignment horizontal="center"/>
    </xf>
    <xf numFmtId="0" fontId="26" fillId="7" borderId="3" xfId="0" applyFont="1" applyFill="1" applyBorder="1" applyAlignment="1" applyProtection="1">
      <alignment horizontal="center"/>
    </xf>
    <xf numFmtId="0" fontId="26" fillId="7" borderId="26" xfId="0" applyFont="1" applyFill="1" applyBorder="1" applyAlignment="1" applyProtection="1">
      <alignment horizontal="center"/>
    </xf>
    <xf numFmtId="0" fontId="21" fillId="8" borderId="13" xfId="0" applyFont="1" applyFill="1" applyBorder="1" applyAlignment="1" applyProtection="1">
      <alignment horizontal="center"/>
      <protection locked="0"/>
    </xf>
    <xf numFmtId="0" fontId="21" fillId="8" borderId="2" xfId="0" applyFont="1" applyFill="1" applyBorder="1" applyAlignment="1" applyProtection="1">
      <alignment horizontal="center"/>
      <protection locked="0"/>
    </xf>
    <xf numFmtId="0" fontId="21" fillId="8" borderId="10" xfId="0" applyFont="1" applyFill="1" applyBorder="1" applyAlignment="1" applyProtection="1">
      <alignment horizontal="center"/>
      <protection locked="0"/>
    </xf>
    <xf numFmtId="0" fontId="29" fillId="8" borderId="13" xfId="0" applyFont="1" applyFill="1" applyBorder="1" applyAlignment="1" applyProtection="1">
      <alignment horizontal="center"/>
      <protection locked="0"/>
    </xf>
    <xf numFmtId="0" fontId="29" fillId="8" borderId="2" xfId="0" applyFont="1" applyFill="1" applyBorder="1" applyAlignment="1" applyProtection="1">
      <alignment horizontal="center"/>
      <protection locked="0"/>
    </xf>
    <xf numFmtId="0" fontId="29" fillId="8" borderId="10" xfId="0" applyFont="1" applyFill="1" applyBorder="1" applyAlignment="1" applyProtection="1">
      <alignment horizontal="center"/>
      <protection locked="0"/>
    </xf>
    <xf numFmtId="0" fontId="20" fillId="3" borderId="13" xfId="0" applyFont="1" applyFill="1" applyBorder="1" applyAlignment="1" applyProtection="1">
      <alignment horizontal="center"/>
      <protection locked="0"/>
    </xf>
    <xf numFmtId="0" fontId="20" fillId="3" borderId="2" xfId="0" applyFont="1" applyFill="1" applyBorder="1" applyAlignment="1" applyProtection="1">
      <alignment horizontal="center"/>
      <protection locked="0"/>
    </xf>
    <xf numFmtId="0" fontId="20" fillId="3" borderId="10" xfId="0" applyFont="1" applyFill="1" applyBorder="1" applyAlignment="1" applyProtection="1">
      <alignment horizontal="center"/>
      <protection locked="0"/>
    </xf>
    <xf numFmtId="0" fontId="18" fillId="2" borderId="28" xfId="0" applyFont="1" applyFill="1" applyBorder="1" applyAlignment="1" applyProtection="1">
      <alignment horizontal="center"/>
    </xf>
    <xf numFmtId="0" fontId="18" fillId="2" borderId="43" xfId="0" applyFont="1" applyFill="1" applyBorder="1" applyAlignment="1" applyProtection="1">
      <alignment horizontal="center"/>
    </xf>
    <xf numFmtId="0" fontId="20" fillId="2" borderId="25" xfId="0" applyFont="1" applyFill="1" applyBorder="1" applyAlignment="1" applyProtection="1">
      <alignment horizontal="center"/>
    </xf>
    <xf numFmtId="0" fontId="20" fillId="2" borderId="3" xfId="0" applyFont="1" applyFill="1" applyBorder="1" applyAlignment="1" applyProtection="1">
      <alignment horizontal="center"/>
    </xf>
    <xf numFmtId="0" fontId="20" fillId="2" borderId="31" xfId="0" applyFont="1" applyFill="1" applyBorder="1" applyAlignment="1" applyProtection="1">
      <alignment horizontal="center"/>
    </xf>
    <xf numFmtId="0" fontId="23" fillId="0" borderId="13" xfId="0" applyFont="1" applyFill="1" applyBorder="1" applyProtection="1">
      <protection locked="0"/>
    </xf>
    <xf numFmtId="0" fontId="23" fillId="0" borderId="2" xfId="0" applyFont="1" applyFill="1" applyBorder="1" applyProtection="1">
      <protection locked="0"/>
    </xf>
    <xf numFmtId="0" fontId="23" fillId="0" borderId="32" xfId="0" applyFont="1" applyFill="1" applyBorder="1" applyProtection="1">
      <protection locked="0"/>
    </xf>
    <xf numFmtId="0" fontId="19" fillId="2" borderId="30" xfId="0" applyFont="1" applyFill="1" applyBorder="1" applyAlignment="1" applyProtection="1">
      <alignment horizontal="center"/>
    </xf>
    <xf numFmtId="0" fontId="19" fillId="2" borderId="3" xfId="0" applyFont="1" applyFill="1" applyBorder="1" applyAlignment="1" applyProtection="1">
      <alignment horizontal="center"/>
    </xf>
    <xf numFmtId="0" fontId="24" fillId="0" borderId="25" xfId="0" applyFont="1" applyFill="1" applyBorder="1" applyAlignment="1" applyProtection="1">
      <alignment horizontal="right"/>
    </xf>
    <xf numFmtId="0" fontId="24" fillId="0" borderId="3" xfId="0" applyFont="1" applyFill="1" applyBorder="1" applyAlignment="1" applyProtection="1">
      <alignment horizontal="right"/>
    </xf>
    <xf numFmtId="0" fontId="28" fillId="9" borderId="17" xfId="0" applyFont="1" applyFill="1" applyBorder="1" applyAlignment="1" applyProtection="1">
      <alignment horizontal="center"/>
    </xf>
    <xf numFmtId="0" fontId="28" fillId="9" borderId="0" xfId="0" applyFont="1" applyFill="1" applyBorder="1" applyAlignment="1" applyProtection="1">
      <alignment horizontal="center"/>
    </xf>
    <xf numFmtId="0" fontId="28" fillId="9" borderId="21" xfId="0" applyFont="1" applyFill="1" applyBorder="1" applyAlignment="1" applyProtection="1">
      <alignment horizontal="center"/>
    </xf>
    <xf numFmtId="0" fontId="24" fillId="2" borderId="8"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0" fontId="24" fillId="2" borderId="16" xfId="0" applyFont="1" applyFill="1" applyBorder="1" applyAlignment="1" applyProtection="1">
      <alignment horizontal="left" vertical="top" wrapText="1"/>
    </xf>
    <xf numFmtId="0" fontId="24" fillId="2" borderId="13" xfId="0" applyFont="1" applyFill="1" applyBorder="1" applyAlignment="1" applyProtection="1">
      <alignment horizontal="left" vertical="top" wrapText="1"/>
    </xf>
    <xf numFmtId="0" fontId="24" fillId="2" borderId="2" xfId="0" applyFont="1" applyFill="1" applyBorder="1" applyAlignment="1" applyProtection="1">
      <alignment horizontal="left" vertical="top" wrapText="1"/>
    </xf>
    <xf numFmtId="0" fontId="24" fillId="2" borderId="10" xfId="0" applyFont="1" applyFill="1" applyBorder="1" applyAlignment="1" applyProtection="1">
      <alignment horizontal="left" vertical="top" wrapText="1"/>
    </xf>
    <xf numFmtId="0" fontId="24" fillId="2" borderId="28" xfId="0" applyFont="1" applyFill="1" applyBorder="1" applyAlignment="1" applyProtection="1">
      <alignment horizontal="center" vertical="top"/>
    </xf>
    <xf numFmtId="0" fontId="24" fillId="2" borderId="1" xfId="0" applyFont="1" applyFill="1" applyBorder="1" applyAlignment="1" applyProtection="1">
      <alignment horizontal="center" vertical="top"/>
    </xf>
    <xf numFmtId="0" fontId="24" fillId="2" borderId="12" xfId="0" applyFont="1" applyFill="1" applyBorder="1" applyAlignment="1" applyProtection="1">
      <alignment horizontal="center" vertical="top"/>
    </xf>
    <xf numFmtId="0" fontId="28" fillId="9" borderId="46" xfId="0" applyFont="1" applyFill="1" applyBorder="1" applyAlignment="1" applyProtection="1">
      <alignment horizontal="center"/>
    </xf>
    <xf numFmtId="0" fontId="28" fillId="9" borderId="7" xfId="0" applyFont="1" applyFill="1" applyBorder="1" applyAlignment="1" applyProtection="1">
      <alignment horizontal="center"/>
    </xf>
    <xf numFmtId="0" fontId="28" fillId="9" borderId="47" xfId="0" applyFont="1" applyFill="1" applyBorder="1" applyAlignment="1" applyProtection="1">
      <alignment horizontal="center"/>
    </xf>
    <xf numFmtId="0" fontId="24" fillId="5" borderId="41" xfId="0" applyFont="1" applyFill="1" applyBorder="1" applyAlignment="1" applyProtection="1">
      <alignment horizontal="center" vertical="center" wrapText="1"/>
    </xf>
    <xf numFmtId="0" fontId="27" fillId="8" borderId="6" xfId="0" applyFont="1" applyFill="1" applyBorder="1" applyAlignment="1" applyProtection="1">
      <alignment horizontal="center" vertical="center" wrapText="1"/>
      <protection locked="0"/>
    </xf>
    <xf numFmtId="0" fontId="27" fillId="8" borderId="44" xfId="0" applyFont="1" applyFill="1" applyBorder="1" applyAlignment="1" applyProtection="1">
      <alignment horizontal="center" vertical="center" wrapText="1"/>
      <protection locked="0"/>
    </xf>
    <xf numFmtId="0" fontId="27" fillId="8" borderId="47" xfId="0" applyFont="1" applyFill="1" applyBorder="1" applyAlignment="1" applyProtection="1">
      <alignment horizontal="center" vertical="center" wrapText="1"/>
      <protection locked="0"/>
    </xf>
    <xf numFmtId="0" fontId="25" fillId="0" borderId="44"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25" fillId="0" borderId="45" xfId="0" applyFont="1" applyBorder="1" applyAlignment="1" applyProtection="1">
      <alignment horizontal="center"/>
      <protection locked="0"/>
    </xf>
    <xf numFmtId="0" fontId="5" fillId="0" borderId="25" xfId="0" applyFont="1" applyFill="1" applyBorder="1" applyProtection="1">
      <protection locked="0"/>
    </xf>
    <xf numFmtId="0" fontId="5" fillId="0" borderId="3" xfId="0" applyFont="1" applyFill="1" applyBorder="1" applyProtection="1">
      <protection locked="0"/>
    </xf>
    <xf numFmtId="0" fontId="5" fillId="0" borderId="26" xfId="0" applyFont="1" applyFill="1" applyBorder="1" applyProtection="1">
      <protection locked="0"/>
    </xf>
    <xf numFmtId="0" fontId="5" fillId="0" borderId="8" xfId="0" applyFont="1" applyFill="1" applyBorder="1" applyProtection="1">
      <protection locked="0"/>
    </xf>
    <xf numFmtId="0" fontId="5" fillId="0" borderId="0" xfId="0" applyFont="1" applyFill="1" applyBorder="1" applyProtection="1">
      <protection locked="0"/>
    </xf>
    <xf numFmtId="0" fontId="5" fillId="0" borderId="16" xfId="0" applyFont="1" applyFill="1" applyBorder="1" applyProtection="1">
      <protection locked="0"/>
    </xf>
    <xf numFmtId="164" fontId="7" fillId="3" borderId="13" xfId="0" applyNumberFormat="1" applyFont="1" applyFill="1" applyBorder="1" applyAlignment="1" applyProtection="1">
      <alignment horizontal="left"/>
      <protection locked="0"/>
    </xf>
    <xf numFmtId="164" fontId="7" fillId="3" borderId="2" xfId="0" applyNumberFormat="1" applyFont="1" applyFill="1" applyBorder="1" applyAlignment="1" applyProtection="1">
      <alignment horizontal="left"/>
      <protection locked="0"/>
    </xf>
    <xf numFmtId="164" fontId="7" fillId="3" borderId="10" xfId="0" applyNumberFormat="1" applyFont="1" applyFill="1" applyBorder="1" applyAlignment="1" applyProtection="1">
      <alignment horizontal="left"/>
      <protection locked="0"/>
    </xf>
    <xf numFmtId="0" fontId="7" fillId="3" borderId="13" xfId="0" applyFont="1" applyFill="1" applyBorder="1" applyProtection="1">
      <protection locked="0"/>
    </xf>
    <xf numFmtId="0" fontId="7" fillId="3" borderId="2" xfId="0" applyFont="1" applyFill="1" applyBorder="1" applyProtection="1">
      <protection locked="0"/>
    </xf>
    <xf numFmtId="0" fontId="7" fillId="3" borderId="10" xfId="0" applyFont="1" applyFill="1" applyBorder="1" applyProtection="1">
      <protection locked="0"/>
    </xf>
    <xf numFmtId="49" fontId="7" fillId="3" borderId="13" xfId="0" applyNumberFormat="1" applyFont="1" applyFill="1" applyBorder="1" applyProtection="1">
      <protection locked="0"/>
    </xf>
    <xf numFmtId="49" fontId="7" fillId="3" borderId="2" xfId="0" applyNumberFormat="1" applyFont="1" applyFill="1" applyBorder="1" applyProtection="1">
      <protection locked="0"/>
    </xf>
    <xf numFmtId="0" fontId="0" fillId="0" borderId="25" xfId="0" applyFill="1" applyBorder="1" applyProtection="1"/>
    <xf numFmtId="0" fontId="0" fillId="0" borderId="3" xfId="0" applyFill="1" applyBorder="1" applyProtection="1"/>
    <xf numFmtId="0" fontId="0" fillId="0" borderId="26" xfId="0" applyFill="1" applyBorder="1" applyProtection="1"/>
    <xf numFmtId="0" fontId="5" fillId="0" borderId="25" xfId="0" applyFont="1" applyFill="1" applyBorder="1" applyProtection="1"/>
    <xf numFmtId="0" fontId="5" fillId="0" borderId="3" xfId="0" applyFont="1" applyFill="1" applyBorder="1" applyProtection="1"/>
    <xf numFmtId="0" fontId="9" fillId="0" borderId="13" xfId="1" applyFill="1" applyBorder="1" applyAlignment="1" applyProtection="1">
      <protection locked="0"/>
    </xf>
    <xf numFmtId="0" fontId="5" fillId="0" borderId="2" xfId="0" applyFont="1" applyFill="1" applyBorder="1" applyProtection="1">
      <protection locked="0"/>
    </xf>
    <xf numFmtId="0" fontId="5" fillId="0" borderId="10" xfId="0" applyFont="1" applyFill="1" applyBorder="1" applyProtection="1">
      <protection locked="0"/>
    </xf>
    <xf numFmtId="0" fontId="2" fillId="2" borderId="0" xfId="0" applyFont="1" applyFill="1" applyBorder="1" applyAlignment="1" applyProtection="1">
      <alignment horizontal="center"/>
    </xf>
    <xf numFmtId="0" fontId="5" fillId="0" borderId="8" xfId="0" applyFont="1" applyBorder="1" applyAlignment="1">
      <alignment horizontal="center"/>
    </xf>
    <xf numFmtId="0" fontId="5" fillId="0" borderId="16" xfId="0" applyFont="1" applyBorder="1" applyAlignment="1">
      <alignment horizontal="center"/>
    </xf>
    <xf numFmtId="49" fontId="6" fillId="0" borderId="46" xfId="0" applyNumberFormat="1" applyFont="1" applyBorder="1" applyAlignment="1" applyProtection="1">
      <alignment shrinkToFit="1"/>
      <protection locked="0"/>
    </xf>
    <xf numFmtId="49" fontId="6" fillId="0" borderId="7" xfId="0" applyNumberFormat="1" applyFont="1" applyBorder="1" applyAlignment="1" applyProtection="1">
      <alignment shrinkToFit="1"/>
      <protection locked="0"/>
    </xf>
    <xf numFmtId="0" fontId="6" fillId="0" borderId="17" xfId="0" applyFont="1" applyBorder="1" applyProtection="1">
      <protection locked="0"/>
    </xf>
    <xf numFmtId="0" fontId="6" fillId="0" borderId="16" xfId="0" applyFont="1" applyBorder="1" applyProtection="1">
      <protection locked="0"/>
    </xf>
    <xf numFmtId="0" fontId="6" fillId="0" borderId="8" xfId="0" applyFont="1" applyBorder="1" applyAlignment="1" applyProtection="1">
      <alignment shrinkToFit="1"/>
      <protection locked="0"/>
    </xf>
    <xf numFmtId="0" fontId="6" fillId="0" borderId="0" xfId="0" applyFont="1" applyBorder="1" applyAlignment="1" applyProtection="1">
      <alignment shrinkToFit="1"/>
      <protection locked="0"/>
    </xf>
    <xf numFmtId="0" fontId="6" fillId="0" borderId="21" xfId="0" applyFont="1" applyBorder="1" applyAlignment="1" applyProtection="1">
      <alignment shrinkToFit="1"/>
      <protection locked="0"/>
    </xf>
    <xf numFmtId="0" fontId="6" fillId="0" borderId="0" xfId="0" applyFont="1" applyBorder="1" applyProtection="1">
      <protection locked="0"/>
    </xf>
    <xf numFmtId="0" fontId="5" fillId="0" borderId="44" xfId="0" applyFont="1" applyBorder="1" applyAlignment="1">
      <alignment horizontal="center"/>
    </xf>
    <xf numFmtId="0" fontId="5" fillId="0" borderId="45" xfId="0" applyFont="1" applyBorder="1" applyAlignment="1">
      <alignment horizontal="center"/>
    </xf>
    <xf numFmtId="49" fontId="6" fillId="0" borderId="17" xfId="0" applyNumberFormat="1" applyFont="1" applyBorder="1" applyAlignment="1" applyProtection="1">
      <alignment shrinkToFit="1"/>
      <protection locked="0"/>
    </xf>
    <xf numFmtId="49" fontId="6" fillId="0" borderId="0" xfId="0" applyNumberFormat="1" applyFont="1" applyBorder="1" applyAlignment="1" applyProtection="1">
      <alignment shrinkToFit="1"/>
      <protection locked="0"/>
    </xf>
    <xf numFmtId="0" fontId="6" fillId="0" borderId="46" xfId="0" applyFont="1" applyBorder="1" applyProtection="1">
      <protection locked="0"/>
    </xf>
    <xf numFmtId="0" fontId="6" fillId="0" borderId="45" xfId="0" applyFont="1" applyBorder="1" applyProtection="1">
      <protection locked="0"/>
    </xf>
    <xf numFmtId="49" fontId="6" fillId="3" borderId="17" xfId="0" applyNumberFormat="1" applyFont="1" applyFill="1" applyBorder="1" applyAlignment="1" applyProtection="1">
      <alignment shrinkToFit="1"/>
      <protection locked="0"/>
    </xf>
    <xf numFmtId="49" fontId="6" fillId="3" borderId="0" xfId="0" applyNumberFormat="1" applyFont="1" applyFill="1" applyBorder="1" applyAlignment="1" applyProtection="1">
      <alignment shrinkToFit="1"/>
      <protection locked="0"/>
    </xf>
    <xf numFmtId="3" fontId="6" fillId="0" borderId="8" xfId="0" applyNumberFormat="1" applyFont="1" applyBorder="1" applyAlignment="1" applyProtection="1">
      <protection locked="0"/>
    </xf>
    <xf numFmtId="0" fontId="6" fillId="0" borderId="21" xfId="0" applyFont="1" applyBorder="1" applyAlignment="1" applyProtection="1">
      <protection locked="0"/>
    </xf>
    <xf numFmtId="0" fontId="6" fillId="3" borderId="17" xfId="0" applyFont="1" applyFill="1" applyBorder="1" applyProtection="1">
      <protection locked="0"/>
    </xf>
    <xf numFmtId="0" fontId="6" fillId="3" borderId="0" xfId="0" applyFont="1" applyFill="1" applyBorder="1" applyProtection="1">
      <protection locked="0"/>
    </xf>
    <xf numFmtId="0" fontId="6" fillId="3" borderId="8" xfId="0" applyFont="1" applyFill="1" applyBorder="1" applyAlignment="1" applyProtection="1">
      <alignment shrinkToFit="1"/>
      <protection locked="0"/>
    </xf>
    <xf numFmtId="0" fontId="6" fillId="3" borderId="0" xfId="0" applyFont="1" applyFill="1" applyBorder="1" applyAlignment="1" applyProtection="1">
      <alignment shrinkToFit="1"/>
      <protection locked="0"/>
    </xf>
    <xf numFmtId="0" fontId="6" fillId="3" borderId="21" xfId="0" applyFont="1" applyFill="1" applyBorder="1" applyAlignment="1" applyProtection="1">
      <alignment shrinkToFit="1"/>
      <protection locked="0"/>
    </xf>
    <xf numFmtId="3" fontId="6" fillId="0" borderId="44" xfId="0" applyNumberFormat="1" applyFont="1" applyBorder="1" applyAlignment="1" applyProtection="1">
      <protection locked="0"/>
    </xf>
    <xf numFmtId="0" fontId="6" fillId="0" borderId="47" xfId="0" applyFont="1" applyBorder="1" applyAlignment="1" applyProtection="1">
      <protection locked="0"/>
    </xf>
    <xf numFmtId="0" fontId="6" fillId="0" borderId="7" xfId="0" applyFont="1" applyBorder="1" applyProtection="1">
      <protection locked="0"/>
    </xf>
    <xf numFmtId="0" fontId="6" fillId="0" borderId="44" xfId="0" applyFont="1" applyBorder="1" applyAlignment="1" applyProtection="1">
      <alignment shrinkToFit="1"/>
      <protection locked="0"/>
    </xf>
    <xf numFmtId="0" fontId="6" fillId="0" borderId="7" xfId="0" applyFont="1" applyBorder="1" applyAlignment="1" applyProtection="1">
      <alignment shrinkToFit="1"/>
      <protection locked="0"/>
    </xf>
    <xf numFmtId="0" fontId="6" fillId="0" borderId="47" xfId="0" applyFont="1" applyBorder="1" applyAlignment="1" applyProtection="1">
      <alignment shrinkToFit="1"/>
      <protection locked="0"/>
    </xf>
    <xf numFmtId="0" fontId="0" fillId="7" borderId="28" xfId="0" applyFill="1" applyBorder="1" applyAlignment="1" applyProtection="1">
      <alignment horizontal="center" vertical="top"/>
    </xf>
    <xf numFmtId="0" fontId="0" fillId="7" borderId="1" xfId="0" applyFill="1" applyBorder="1" applyAlignment="1" applyProtection="1">
      <alignment horizontal="center" vertical="top"/>
    </xf>
    <xf numFmtId="0" fontId="0" fillId="7" borderId="12" xfId="0" applyFill="1" applyBorder="1" applyAlignment="1" applyProtection="1">
      <alignment horizontal="center" vertical="top"/>
    </xf>
    <xf numFmtId="0" fontId="8" fillId="3" borderId="25"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26"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wrapText="1"/>
      <protection locked="0"/>
    </xf>
    <xf numFmtId="0" fontId="8" fillId="3" borderId="44"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45" xfId="0" applyFont="1" applyFill="1" applyBorder="1" applyAlignment="1" applyProtection="1">
      <alignment horizontal="left" vertical="top" wrapText="1"/>
      <protection locked="0"/>
    </xf>
    <xf numFmtId="165" fontId="7" fillId="3" borderId="13" xfId="0" applyNumberFormat="1" applyFont="1" applyFill="1" applyBorder="1" applyAlignment="1" applyProtection="1">
      <alignment horizontal="center" vertical="top"/>
      <protection locked="0"/>
    </xf>
    <xf numFmtId="165" fontId="7" fillId="3" borderId="2" xfId="0" applyNumberFormat="1" applyFont="1" applyFill="1" applyBorder="1" applyAlignment="1" applyProtection="1">
      <alignment horizontal="center" vertical="top"/>
      <protection locked="0"/>
    </xf>
    <xf numFmtId="165" fontId="7" fillId="3" borderId="10" xfId="0" applyNumberFormat="1" applyFont="1" applyFill="1" applyBorder="1" applyAlignment="1" applyProtection="1">
      <alignment horizontal="center" vertical="top"/>
      <protection locked="0"/>
    </xf>
    <xf numFmtId="165" fontId="7" fillId="3" borderId="28" xfId="0" applyNumberFormat="1" applyFont="1" applyFill="1" applyBorder="1" applyAlignment="1" applyProtection="1">
      <alignment horizontal="center" vertical="top"/>
      <protection locked="0"/>
    </xf>
    <xf numFmtId="165" fontId="7" fillId="3" borderId="1" xfId="0" applyNumberFormat="1" applyFont="1" applyFill="1" applyBorder="1" applyAlignment="1" applyProtection="1">
      <alignment horizontal="center" vertical="top"/>
      <protection locked="0"/>
    </xf>
    <xf numFmtId="165" fontId="7" fillId="3" borderId="12" xfId="0" applyNumberFormat="1" applyFont="1" applyFill="1" applyBorder="1" applyAlignment="1" applyProtection="1">
      <alignment horizontal="center" vertical="top"/>
      <protection locked="0"/>
    </xf>
    <xf numFmtId="165" fontId="7" fillId="3" borderId="44" xfId="0" applyNumberFormat="1" applyFont="1" applyFill="1" applyBorder="1" applyAlignment="1" applyProtection="1">
      <alignment horizontal="center" vertical="top"/>
      <protection locked="0"/>
    </xf>
    <xf numFmtId="165" fontId="7" fillId="3" borderId="7" xfId="0" applyNumberFormat="1" applyFont="1" applyFill="1" applyBorder="1" applyAlignment="1" applyProtection="1">
      <alignment horizontal="center" vertical="top"/>
      <protection locked="0"/>
    </xf>
    <xf numFmtId="165" fontId="7" fillId="3" borderId="45" xfId="0" applyNumberFormat="1" applyFont="1" applyFill="1" applyBorder="1" applyAlignment="1" applyProtection="1">
      <alignment horizontal="center" vertical="top"/>
      <protection locked="0"/>
    </xf>
    <xf numFmtId="0" fontId="14" fillId="2" borderId="13" xfId="0" applyFont="1" applyFill="1" applyBorder="1" applyAlignment="1" applyProtection="1">
      <alignment horizontal="left" vertical="top" wrapText="1"/>
    </xf>
    <xf numFmtId="0" fontId="14" fillId="2" borderId="2"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0" fillId="5" borderId="2"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4" borderId="51" xfId="0" applyFill="1" applyBorder="1" applyAlignment="1" applyProtection="1">
      <alignment horizontal="center" vertical="center"/>
    </xf>
    <xf numFmtId="0" fontId="0" fillId="4" borderId="52" xfId="0" applyFill="1" applyBorder="1" applyAlignment="1" applyProtection="1">
      <alignment horizontal="center" vertical="center"/>
    </xf>
    <xf numFmtId="0" fontId="0" fillId="2" borderId="25" xfId="0" applyFill="1" applyBorder="1" applyAlignment="1" applyProtection="1">
      <alignment vertical="top"/>
    </xf>
    <xf numFmtId="0" fontId="0" fillId="2" borderId="3" xfId="0" applyFill="1" applyBorder="1" applyAlignment="1" applyProtection="1">
      <alignment vertical="top"/>
    </xf>
    <xf numFmtId="0" fontId="0" fillId="2" borderId="26" xfId="0" applyFill="1" applyBorder="1" applyAlignment="1" applyProtection="1">
      <alignment vertical="top"/>
    </xf>
    <xf numFmtId="0" fontId="5" fillId="5" borderId="13" xfId="0" applyFont="1" applyFill="1" applyBorder="1" applyAlignment="1" applyProtection="1">
      <alignment horizontal="center" vertical="center" wrapText="1"/>
    </xf>
    <xf numFmtId="0" fontId="5" fillId="5" borderId="50"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0" fillId="4" borderId="13"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32" xfId="0" applyFill="1" applyBorder="1" applyAlignment="1" applyProtection="1">
      <alignment horizontal="center" vertical="center" wrapText="1"/>
    </xf>
    <xf numFmtId="0" fontId="0" fillId="5" borderId="29" xfId="0" applyFill="1" applyBorder="1" applyAlignment="1" applyProtection="1">
      <alignment horizontal="center" vertical="center"/>
    </xf>
    <xf numFmtId="0" fontId="12" fillId="2" borderId="28" xfId="0" applyFont="1" applyFill="1" applyBorder="1" applyAlignment="1" applyProtection="1">
      <alignment horizontal="center" vertical="top"/>
    </xf>
    <xf numFmtId="0" fontId="12" fillId="2" borderId="1" xfId="0" applyFont="1" applyFill="1" applyBorder="1" applyAlignment="1" applyProtection="1">
      <alignment horizontal="center" vertical="top"/>
    </xf>
    <xf numFmtId="0" fontId="12" fillId="2" borderId="12" xfId="0" applyFont="1" applyFill="1" applyBorder="1" applyAlignment="1" applyProtection="1">
      <alignment horizontal="center" vertical="top"/>
    </xf>
    <xf numFmtId="165" fontId="6" fillId="3" borderId="28" xfId="0" applyNumberFormat="1" applyFont="1" applyFill="1" applyBorder="1" applyAlignment="1" applyProtection="1">
      <alignment horizontal="center" vertical="top"/>
      <protection locked="0"/>
    </xf>
    <xf numFmtId="165" fontId="6" fillId="3" borderId="12" xfId="0" applyNumberFormat="1" applyFont="1" applyFill="1" applyBorder="1" applyAlignment="1" applyProtection="1">
      <alignment horizontal="center" vertical="top"/>
      <protection locked="0"/>
    </xf>
    <xf numFmtId="0" fontId="0" fillId="0" borderId="2" xfId="0" applyBorder="1" applyAlignment="1">
      <alignment horizontal="center"/>
    </xf>
    <xf numFmtId="0" fontId="0" fillId="0" borderId="10" xfId="0" applyBorder="1" applyAlignment="1">
      <alignment horizontal="center"/>
    </xf>
    <xf numFmtId="0" fontId="14" fillId="2" borderId="8" xfId="0" applyFont="1" applyFill="1" applyBorder="1" applyAlignment="1" applyProtection="1">
      <alignment horizontal="left" vertical="top" wrapText="1"/>
    </xf>
    <xf numFmtId="0" fontId="14" fillId="2" borderId="44" xfId="0" applyFont="1" applyFill="1" applyBorder="1" applyAlignment="1" applyProtection="1">
      <alignment horizontal="left" vertical="top" wrapText="1"/>
    </xf>
    <xf numFmtId="0" fontId="2" fillId="7" borderId="25" xfId="0" applyFont="1" applyFill="1" applyBorder="1" applyAlignment="1" applyProtection="1">
      <alignment horizontal="center"/>
    </xf>
    <xf numFmtId="0" fontId="2" fillId="7" borderId="3" xfId="0" applyFont="1" applyFill="1" applyBorder="1" applyAlignment="1" applyProtection="1">
      <alignment horizontal="center"/>
    </xf>
    <xf numFmtId="0" fontId="2" fillId="7" borderId="26" xfId="0" applyFont="1" applyFill="1" applyBorder="1" applyAlignment="1" applyProtection="1">
      <alignment horizontal="center"/>
    </xf>
    <xf numFmtId="0" fontId="1" fillId="2" borderId="0" xfId="0" applyFont="1" applyFill="1" applyBorder="1" applyAlignment="1" applyProtection="1">
      <alignment horizontal="right" vertical="center"/>
    </xf>
    <xf numFmtId="49" fontId="2" fillId="3" borderId="13" xfId="0" applyNumberFormat="1" applyFont="1" applyFill="1" applyBorder="1" applyAlignment="1" applyProtection="1">
      <alignment horizontal="center" readingOrder="1"/>
      <protection locked="0"/>
    </xf>
    <xf numFmtId="49" fontId="2" fillId="3" borderId="2" xfId="0" applyNumberFormat="1" applyFont="1" applyFill="1" applyBorder="1" applyAlignment="1" applyProtection="1">
      <alignment horizontal="center" readingOrder="1"/>
      <protection locked="0"/>
    </xf>
    <xf numFmtId="49" fontId="2" fillId="3" borderId="10" xfId="0" applyNumberFormat="1" applyFont="1" applyFill="1" applyBorder="1" applyAlignment="1" applyProtection="1">
      <alignment horizontal="center" readingOrder="1"/>
      <protection locked="0"/>
    </xf>
    <xf numFmtId="0" fontId="15" fillId="0" borderId="0" xfId="0" applyFont="1" applyAlignment="1" applyProtection="1">
      <alignment horizontal="center"/>
      <protection locked="0"/>
    </xf>
    <xf numFmtId="0" fontId="5" fillId="0" borderId="25" xfId="0" applyFont="1" applyFill="1" applyBorder="1" applyAlignment="1" applyProtection="1">
      <alignment horizontal="right"/>
    </xf>
    <xf numFmtId="0" fontId="5" fillId="0" borderId="3" xfId="0" applyFont="1" applyFill="1" applyBorder="1" applyAlignment="1" applyProtection="1">
      <alignment horizontal="right"/>
    </xf>
    <xf numFmtId="0" fontId="14" fillId="2" borderId="1" xfId="0" applyFont="1" applyFill="1" applyBorder="1" applyAlignment="1" applyProtection="1">
      <alignment horizontal="left"/>
    </xf>
    <xf numFmtId="0" fontId="7" fillId="2" borderId="13" xfId="0" applyFont="1" applyFill="1" applyBorder="1" applyProtection="1"/>
    <xf numFmtId="0" fontId="7" fillId="2" borderId="2" xfId="0" applyFont="1" applyFill="1" applyBorder="1" applyProtection="1"/>
    <xf numFmtId="0" fontId="5" fillId="0" borderId="8"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13" xfId="0" applyFont="1" applyFill="1" applyBorder="1" applyAlignment="1" applyProtection="1">
      <alignment horizontal="right"/>
    </xf>
    <xf numFmtId="0" fontId="5" fillId="0" borderId="2" xfId="0" applyFont="1" applyFill="1" applyBorder="1" applyAlignment="1" applyProtection="1">
      <alignment horizontal="right"/>
    </xf>
    <xf numFmtId="0" fontId="5" fillId="0" borderId="26" xfId="0" applyFont="1" applyFill="1" applyBorder="1" applyProtection="1"/>
    <xf numFmtId="0" fontId="5" fillId="0" borderId="25" xfId="0" applyFont="1" applyFill="1" applyBorder="1" applyAlignment="1" applyProtection="1">
      <alignment horizontal="left"/>
    </xf>
    <xf numFmtId="0" fontId="5" fillId="0" borderId="26" xfId="0" applyFont="1" applyFill="1" applyBorder="1" applyAlignment="1" applyProtection="1">
      <alignment horizontal="left"/>
    </xf>
    <xf numFmtId="49" fontId="7" fillId="3" borderId="13" xfId="0" applyNumberFormat="1" applyFont="1" applyFill="1" applyBorder="1" applyAlignment="1" applyProtection="1">
      <alignment horizontal="center"/>
      <protection locked="0"/>
    </xf>
    <xf numFmtId="49" fontId="7" fillId="3" borderId="10" xfId="0" applyNumberFormat="1" applyFont="1" applyFill="1" applyBorder="1" applyAlignment="1" applyProtection="1">
      <alignment horizontal="center"/>
      <protection locked="0"/>
    </xf>
    <xf numFmtId="0" fontId="7" fillId="3" borderId="13"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left" vertical="center" shrinkToFit="1"/>
      <protection locked="0"/>
    </xf>
    <xf numFmtId="0" fontId="7" fillId="3" borderId="10" xfId="0" applyFont="1" applyFill="1" applyBorder="1" applyAlignment="1" applyProtection="1">
      <alignment horizontal="left" vertical="center" shrinkToFit="1"/>
      <protection locked="0"/>
    </xf>
    <xf numFmtId="3" fontId="6" fillId="0" borderId="25" xfId="0" applyNumberFormat="1" applyFont="1" applyFill="1" applyBorder="1" applyAlignment="1" applyProtection="1">
      <protection locked="0"/>
    </xf>
    <xf numFmtId="0" fontId="6" fillId="0" borderId="31" xfId="0" applyFont="1" applyFill="1" applyBorder="1" applyAlignment="1" applyProtection="1">
      <protection locked="0"/>
    </xf>
    <xf numFmtId="165" fontId="6" fillId="3" borderId="13" xfId="0" applyNumberFormat="1" applyFont="1" applyFill="1" applyBorder="1" applyAlignment="1" applyProtection="1">
      <alignment horizontal="center" vertical="top"/>
      <protection locked="0"/>
    </xf>
    <xf numFmtId="165" fontId="6" fillId="3" borderId="10" xfId="0" applyNumberFormat="1" applyFont="1" applyFill="1" applyBorder="1" applyAlignment="1" applyProtection="1">
      <alignment horizontal="center" vertical="top"/>
      <protection locked="0"/>
    </xf>
    <xf numFmtId="165" fontId="6" fillId="3" borderId="37" xfId="0" applyNumberFormat="1" applyFont="1" applyFill="1" applyBorder="1" applyAlignment="1" applyProtection="1">
      <alignment horizontal="center" vertical="top"/>
      <protection locked="0"/>
    </xf>
    <xf numFmtId="165" fontId="6" fillId="3" borderId="39" xfId="0" applyNumberFormat="1" applyFont="1" applyFill="1" applyBorder="1" applyAlignment="1" applyProtection="1">
      <alignment horizontal="center" vertical="top"/>
      <protection locked="0"/>
    </xf>
    <xf numFmtId="0" fontId="6" fillId="0" borderId="30" xfId="0" applyFont="1" applyBorder="1" applyProtection="1">
      <protection locked="0"/>
    </xf>
    <xf numFmtId="0" fontId="6" fillId="0" borderId="26" xfId="0" applyFont="1" applyBorder="1" applyProtection="1">
      <protection locked="0"/>
    </xf>
    <xf numFmtId="0" fontId="6" fillId="3" borderId="30" xfId="0" applyFont="1" applyFill="1" applyBorder="1" applyProtection="1">
      <protection locked="0"/>
    </xf>
    <xf numFmtId="0" fontId="6" fillId="3" borderId="3" xfId="0" applyFont="1" applyFill="1" applyBorder="1" applyProtection="1">
      <protection locked="0"/>
    </xf>
    <xf numFmtId="0" fontId="5" fillId="0" borderId="25" xfId="0" applyFont="1" applyBorder="1" applyAlignment="1">
      <alignment horizontal="center"/>
    </xf>
    <xf numFmtId="0" fontId="5" fillId="0" borderId="26" xfId="0" applyFont="1" applyBorder="1" applyAlignment="1">
      <alignment horizontal="center"/>
    </xf>
    <xf numFmtId="0" fontId="0" fillId="2" borderId="29" xfId="0" applyFill="1" applyBorder="1" applyAlignment="1" applyProtection="1">
      <alignment horizontal="center" vertical="center" wrapText="1"/>
    </xf>
    <xf numFmtId="0" fontId="0" fillId="2" borderId="50" xfId="0" applyFill="1" applyBorder="1" applyAlignment="1" applyProtection="1">
      <alignment horizontal="center" vertical="center" wrapText="1"/>
    </xf>
    <xf numFmtId="0" fontId="6" fillId="0" borderId="21" xfId="0" applyFont="1" applyBorder="1" applyProtection="1">
      <protection locked="0"/>
    </xf>
    <xf numFmtId="49" fontId="6" fillId="3" borderId="30" xfId="0" applyNumberFormat="1" applyFont="1" applyFill="1" applyBorder="1" applyAlignment="1" applyProtection="1">
      <alignment shrinkToFit="1"/>
      <protection locked="0"/>
    </xf>
    <xf numFmtId="49" fontId="6" fillId="3" borderId="3" xfId="0" applyNumberFormat="1" applyFont="1" applyFill="1" applyBorder="1" applyAlignment="1" applyProtection="1">
      <alignment shrinkToFit="1"/>
      <protection locked="0"/>
    </xf>
    <xf numFmtId="0" fontId="0" fillId="5" borderId="48" xfId="0" applyFill="1" applyBorder="1" applyAlignment="1" applyProtection="1">
      <alignment horizontal="center" vertical="center" wrapText="1"/>
    </xf>
    <xf numFmtId="0" fontId="0" fillId="5" borderId="49" xfId="0" applyFill="1" applyBorder="1" applyAlignment="1" applyProtection="1">
      <alignment horizontal="center" vertical="center" wrapText="1"/>
    </xf>
    <xf numFmtId="0" fontId="6" fillId="3" borderId="25" xfId="0" applyFont="1" applyFill="1" applyBorder="1" applyAlignment="1" applyProtection="1">
      <alignment shrinkToFit="1"/>
      <protection locked="0"/>
    </xf>
    <xf numFmtId="0" fontId="6" fillId="3" borderId="3" xfId="0" applyFont="1" applyFill="1" applyBorder="1" applyAlignment="1" applyProtection="1">
      <alignment shrinkToFit="1"/>
      <protection locked="0"/>
    </xf>
    <xf numFmtId="0" fontId="6" fillId="3" borderId="31" xfId="0" applyFont="1" applyFill="1" applyBorder="1" applyAlignment="1" applyProtection="1">
      <alignment shrinkToFit="1"/>
      <protection locked="0"/>
    </xf>
    <xf numFmtId="0" fontId="31" fillId="9" borderId="17" xfId="0" applyFont="1" applyFill="1" applyBorder="1" applyAlignment="1" applyProtection="1">
      <alignment horizontal="center"/>
      <protection locked="0"/>
    </xf>
    <xf numFmtId="0" fontId="31" fillId="9" borderId="0" xfId="0" applyFont="1" applyFill="1" applyBorder="1" applyAlignment="1" applyProtection="1">
      <alignment horizontal="center"/>
      <protection locked="0"/>
    </xf>
    <xf numFmtId="0" fontId="31" fillId="9" borderId="21" xfId="0" applyFont="1" applyFill="1" applyBorder="1" applyAlignment="1" applyProtection="1">
      <alignment horizontal="center"/>
      <protection locked="0"/>
    </xf>
  </cellXfs>
  <cellStyles count="2">
    <cellStyle name="Hyperlink" xfId="1" builtinId="8"/>
    <cellStyle name="Standard" xfId="0" builtinId="0"/>
  </cellStyles>
  <dxfs count="24">
    <dxf>
      <font>
        <condense val="0"/>
        <extend val="0"/>
        <color auto="1"/>
      </font>
      <fill>
        <patternFill patternType="solid">
          <bgColor indexed="9"/>
        </patternFill>
      </fill>
    </dxf>
    <dxf>
      <fill>
        <patternFill>
          <bgColor indexed="42"/>
        </patternFill>
      </fill>
    </dxf>
    <dxf>
      <fill>
        <patternFill>
          <bgColor indexed="9"/>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6"/>
        </patternFill>
      </fill>
    </dxf>
    <dxf>
      <fill>
        <patternFill>
          <bgColor indexed="41"/>
        </patternFill>
      </fill>
    </dxf>
    <dxf>
      <fill>
        <patternFill>
          <bgColor indexed="47"/>
        </patternFill>
      </fill>
    </dxf>
    <dxf>
      <fill>
        <patternFill>
          <bgColor indexed="41"/>
        </patternFill>
      </fill>
    </dxf>
    <dxf>
      <fill>
        <patternFill>
          <bgColor indexed="41"/>
        </patternFill>
      </fill>
    </dxf>
    <dxf>
      <fill>
        <patternFill>
          <bgColor indexed="41"/>
        </patternFill>
      </fill>
    </dxf>
    <dxf>
      <font>
        <condense val="0"/>
        <extend val="0"/>
        <color auto="1"/>
      </font>
      <fill>
        <patternFill patternType="solid">
          <bgColor indexed="9"/>
        </patternFill>
      </fill>
    </dxf>
    <dxf>
      <fill>
        <patternFill>
          <bgColor indexed="47"/>
        </patternFill>
      </fill>
    </dxf>
    <dxf>
      <fill>
        <patternFill>
          <bgColor indexed="42"/>
        </patternFill>
      </fill>
    </dxf>
    <dxf>
      <fill>
        <patternFill>
          <bgColor indexed="9"/>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00000"/>
      <rgbColor rgb="00993366"/>
      <rgbColor rgb="00333399"/>
      <rgbColor rgb="00333333"/>
    </indexedColors>
    <mruColors>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1.eurogate.de/en/content/download/803/4562/version/18/file/AGB++2014_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nes@abcd.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6:U57"/>
  <sheetViews>
    <sheetView workbookViewId="0"/>
  </sheetViews>
  <sheetFormatPr baseColWidth="10" defaultRowHeight="12.75" x14ac:dyDescent="0.2"/>
  <cols>
    <col min="1" max="1" width="13.85546875" customWidth="1"/>
    <col min="2" max="2" width="13.140625" hidden="1" customWidth="1"/>
    <col min="3" max="3" width="9.140625" hidden="1" customWidth="1"/>
    <col min="4" max="4" width="10.85546875" hidden="1" customWidth="1"/>
    <col min="5" max="5" width="11" hidden="1" customWidth="1"/>
    <col min="6" max="6" width="12.85546875" hidden="1" customWidth="1"/>
    <col min="7" max="7" width="13.140625" hidden="1" customWidth="1"/>
    <col min="8" max="8" width="14.42578125" hidden="1" customWidth="1"/>
    <col min="9" max="9" width="13.42578125" hidden="1" customWidth="1"/>
    <col min="10" max="10" width="14.5703125" hidden="1" customWidth="1"/>
    <col min="11" max="11" width="0.140625" hidden="1" customWidth="1"/>
    <col min="12" max="12" width="12" hidden="1" customWidth="1"/>
    <col min="13" max="13" width="0.140625" hidden="1" customWidth="1"/>
    <col min="14" max="14" width="13.42578125" style="24" hidden="1" customWidth="1"/>
    <col min="15" max="15" width="17.7109375" hidden="1" customWidth="1"/>
    <col min="16" max="16" width="14.85546875" hidden="1" customWidth="1"/>
    <col min="17" max="17" width="13.5703125" hidden="1" customWidth="1"/>
    <col min="18" max="18" width="14.5703125" hidden="1" customWidth="1"/>
    <col min="19" max="19" width="15.7109375" hidden="1" customWidth="1"/>
    <col min="20" max="20" width="18" hidden="1" customWidth="1"/>
    <col min="21" max="21" width="17.85546875" hidden="1" customWidth="1"/>
  </cols>
  <sheetData>
    <row r="16" spans="2:21" x14ac:dyDescent="0.2">
      <c r="B16" s="1"/>
      <c r="C16" s="1"/>
      <c r="D16" s="1"/>
      <c r="E16" s="1"/>
      <c r="F16" s="1"/>
      <c r="G16" s="1"/>
      <c r="H16" s="1"/>
      <c r="I16" s="1"/>
      <c r="J16" s="1"/>
      <c r="K16" s="1"/>
      <c r="L16" s="1"/>
      <c r="M16" s="1"/>
      <c r="N16" s="78"/>
      <c r="O16" s="1"/>
      <c r="P16" s="1"/>
      <c r="Q16" s="1"/>
      <c r="R16" s="1"/>
      <c r="S16" s="1"/>
      <c r="T16" s="1"/>
      <c r="U16" s="1"/>
    </row>
    <row r="17" spans="2:21" x14ac:dyDescent="0.2">
      <c r="B17" s="22"/>
      <c r="C17" s="22"/>
      <c r="D17" s="23"/>
      <c r="E17" s="22"/>
      <c r="F17" s="22"/>
      <c r="G17" s="22"/>
      <c r="H17" s="22"/>
      <c r="I17" s="22"/>
      <c r="J17" s="22"/>
      <c r="K17" s="22"/>
      <c r="L17" s="22"/>
      <c r="M17" s="22"/>
      <c r="N17" s="26"/>
      <c r="O17" s="22"/>
      <c r="P17" s="22"/>
      <c r="Q17" s="22"/>
      <c r="R17" s="22"/>
      <c r="S17" s="30"/>
      <c r="T17" s="30"/>
      <c r="U17" s="30"/>
    </row>
    <row r="18" spans="2:21" x14ac:dyDescent="0.2">
      <c r="B18" s="21" t="str">
        <f>IF(AND('Order form'!$A$14="LKW",$O18&lt;&gt;""),2,IF(AND('Order form'!$A$14="Waggon",$O18&lt;&gt;""),1,IF(AND('Order form'!$A$14="Seeschiff",$O18&lt;&gt;""),4,IF(AND('Order form'!$A$14="Binnenschiff",$O18&lt;&gt;""),3,""))))</f>
        <v/>
      </c>
      <c r="C18" s="79" t="str">
        <f>IF('Order form'!A22="","",'Order form'!A22)</f>
        <v/>
      </c>
      <c r="D18" s="81" t="str">
        <f>IF(OR('Order form'!$B$16="",B18=""),"",'Order form'!$B$16)</f>
        <v/>
      </c>
      <c r="E18" s="21" t="str">
        <f>IF(AND('Order form'!F23="",B18&lt;&gt;""),1,IF('Order form'!F23="","",'Order form'!F23))</f>
        <v/>
      </c>
      <c r="F18" s="21" t="str">
        <f>IF('Order form'!C22="","",UPPER('Order form'!C22))</f>
        <v/>
      </c>
      <c r="G18" s="21" t="str">
        <f>IF(F18="","",IF('Order form'!$Q$11="","",'Order form'!$Q$11))</f>
        <v/>
      </c>
      <c r="H18" s="21" t="str">
        <f>IF(AND('Order form'!F22="",F18&lt;&gt;""),1,IF('Order form'!F22="","",'Order form'!F22))</f>
        <v/>
      </c>
      <c r="I18" s="21" t="str">
        <f>IF('Order form'!G22="","",'Order form'!G22)</f>
        <v/>
      </c>
      <c r="J18" s="21" t="str">
        <f>IF('Order form'!H22="","",'Order form'!H22)</f>
        <v/>
      </c>
      <c r="K18" s="21" t="str">
        <f>IF('Order form'!K22="","",'Order form'!K22)</f>
        <v/>
      </c>
      <c r="L18" s="21" t="str">
        <f>IF('Order form'!P22="","",'Order form'!P22)</f>
        <v/>
      </c>
      <c r="M18" s="21" t="str">
        <f>IF('Order form'!V22="","",'Order form'!V22)</f>
        <v/>
      </c>
      <c r="N18" s="25" t="str">
        <f t="shared" ref="N18:N36" si="0">IF(M18="Ballen","01",IF(M18="Beutel","08",IF(M18="Bund","04",IF(M18="Big Bag","06",IF(M18="Behälter","07",IF(M18="Coil",13,IF(M18="Fass",16,IF(M18="Kiste",24,N39))))))))</f>
        <v/>
      </c>
      <c r="O18" s="21" t="str">
        <f>IF('Order form'!X22="","",'Order form'!X22)</f>
        <v/>
      </c>
      <c r="P18" s="21" t="str">
        <f>IF(O18="","",LOOKUP(O18,'Order form'!$AS$1:$AS$57,'Order form'!$AR$1:$AR$57))</f>
        <v/>
      </c>
      <c r="Q18" s="21" t="str">
        <f>IF('Order form'!Z22="","",'Order form'!Z22)</f>
        <v/>
      </c>
      <c r="R18" s="21" t="str">
        <f>IF(OR(O18="",'Order form'!$D$13=""),"",'Order form'!$D$13)</f>
        <v/>
      </c>
      <c r="S18" t="e">
        <f>IF('Order form'!#REF!="","",'Order form'!#REF!)</f>
        <v>#REF!</v>
      </c>
      <c r="T18" t="str">
        <f>IF('Order form'!S22="","",'Order form'!S22)</f>
        <v/>
      </c>
      <c r="U18" t="str">
        <f>IF('Order form'!U22="","",'Order form'!U22)</f>
        <v/>
      </c>
    </row>
    <row r="19" spans="2:21" x14ac:dyDescent="0.2">
      <c r="B19" s="21" t="str">
        <f>IF(AND('Order form'!$A$14="LKW",$O19&lt;&gt;""),2,IF(AND('Order form'!$A$14="Waggon",$O19&lt;&gt;""),1,IF(AND('Order form'!$A$14="Seeschiff",$O19&lt;&gt;""),4,IF(AND('Order form'!$A$14="Binnenschiff",$O19&lt;&gt;""),3,""))))</f>
        <v/>
      </c>
      <c r="C19" s="80" t="str">
        <f>IF(AND('Order form'!A22&lt;&gt;"",O19&lt;&gt;"",'Order form'!A23=""),'Order form'!A22,IF('Order form'!A23&lt;&gt;"",'Order form'!A23,""))</f>
        <v/>
      </c>
      <c r="D19" s="82" t="str">
        <f>IF(OR('Order form'!$B$16="",B19=""),"",'Order form'!$B$16)</f>
        <v/>
      </c>
      <c r="E19" s="21" t="str">
        <f>IF(AND('Order form'!F24="",B19&lt;&gt;""),1,IF('Order form'!F24="","",'Order form'!F24))</f>
        <v/>
      </c>
      <c r="F19" s="21" t="str">
        <f>IF(AND('Order form'!C23="",O19&lt;&gt;"",'Order form'!C23=""),UPPER('Order form'!C22),IF('Order form'!C23&lt;&gt;"",UPPER('Order form'!C23),""))</f>
        <v/>
      </c>
      <c r="G19" s="21" t="str">
        <f>IF(F19="","",IF('Order form'!$Q$11="","",'Order form'!$Q$11))</f>
        <v/>
      </c>
      <c r="H19" s="21" t="str">
        <f>IF(AND('Order form'!F23="",F19&lt;&gt;""),1,IF('Order form'!F23="","",'Order form'!F23))</f>
        <v/>
      </c>
      <c r="I19" s="80" t="str">
        <f>IF(AND('Order form'!G22&lt;&gt;"",$O19&lt;&gt;"",'Order form'!G23=""),'Order form'!G22,IF('Order form'!G23&lt;&gt;"",'Order form'!G23,""))</f>
        <v/>
      </c>
      <c r="J19" s="80" t="str">
        <f>IF(AND('Order form'!H22&lt;&gt;"",$O19&lt;&gt;"",'Order form'!H23=""),'Order form'!H22,IF('Order form'!H23&lt;&gt;"",'Order form'!H23,""))</f>
        <v/>
      </c>
      <c r="K19" s="21" t="str">
        <f>IF('Order form'!K23="","",'Order form'!K23)</f>
        <v/>
      </c>
      <c r="L19" s="21" t="str">
        <f>IF('Order form'!P24="","",'Order form'!P24)</f>
        <v/>
      </c>
      <c r="M19" s="21" t="str">
        <f>IF('Order form'!V23="","",'Order form'!V23)</f>
        <v/>
      </c>
      <c r="N19" s="25" t="str">
        <f t="shared" si="0"/>
        <v/>
      </c>
      <c r="O19" s="21" t="str">
        <f>IF('Order form'!X23="","",'Order form'!X23)</f>
        <v/>
      </c>
      <c r="P19" s="21" t="str">
        <f>IF(O19="","",LOOKUP(O19,'Order form'!$AS$1:$AS$57,'Order form'!$AR$1:$AR$57))</f>
        <v/>
      </c>
      <c r="Q19" s="21" t="str">
        <f>IF('Order form'!Z23="","",'Order form'!Z23)</f>
        <v/>
      </c>
      <c r="R19" s="21" t="str">
        <f>IF(OR(O19="",'Order form'!$D$13=""),"",'Order form'!$D$13)</f>
        <v/>
      </c>
      <c r="S19" t="str">
        <f>IF('Order form'!Q23="","",'Order form'!Q23)</f>
        <v/>
      </c>
      <c r="T19" t="str">
        <f>IF('Order form'!S23="","",'Order form'!S23)</f>
        <v/>
      </c>
      <c r="U19" t="str">
        <f>IF('Order form'!U23="","",'Order form'!U23)</f>
        <v/>
      </c>
    </row>
    <row r="20" spans="2:21" x14ac:dyDescent="0.2">
      <c r="B20" s="21" t="str">
        <f>IF(AND('Order form'!$A$14="LKW",$O20&lt;&gt;""),2,IF(AND('Order form'!$A$14="Waggon",$O20&lt;&gt;""),1,IF(AND('Order form'!$A$14="Seeschiff",$O20&lt;&gt;""),4,IF(AND('Order form'!$A$14="Binnenschiff",$O20&lt;&gt;""),3,""))))</f>
        <v/>
      </c>
      <c r="C20" s="80" t="str">
        <f>IF(AND('Order form'!A23&lt;&gt;"",O20&lt;&gt;"",'Order form'!A24=""),'Order form'!A23,IF('Order form'!A24&lt;&gt;"",'Order form'!A24,""))</f>
        <v/>
      </c>
      <c r="D20" s="82" t="str">
        <f>IF(OR('Order form'!$B$16="",B20=""),"",'Order form'!$B$16)</f>
        <v/>
      </c>
      <c r="E20" s="21" t="str">
        <f>IF(AND('Order form'!F25="",B20&lt;&gt;""),1,IF('Order form'!F25="","",'Order form'!F25))</f>
        <v/>
      </c>
      <c r="F20" s="21" t="str">
        <f>IF(AND('Order form'!C24="",O20&lt;&gt;"",'Order form'!C24=""),UPPER('Order form'!C23),IF('Order form'!C24&lt;&gt;"",UPPER('Order form'!C24),""))</f>
        <v/>
      </c>
      <c r="G20" s="21" t="str">
        <f>IF(F20="","",IF('Order form'!$Q$11="","",'Order form'!$Q$11))</f>
        <v/>
      </c>
      <c r="H20" s="21" t="str">
        <f>IF(AND('Order form'!F24="",F20&lt;&gt;""),1,IF('Order form'!F24="","",'Order form'!F24))</f>
        <v/>
      </c>
      <c r="I20" s="80" t="str">
        <f>IF(AND('Order form'!G23&lt;&gt;"",O20&lt;&gt;"",'Order form'!G24=""),'Order form'!G23,IF('Order form'!G24&lt;&gt;"",'Order form'!G24,""))</f>
        <v/>
      </c>
      <c r="J20" s="80" t="str">
        <f>IF(AND('Order form'!H23&lt;&gt;"",$O20&lt;&gt;"",'Order form'!H24=""),'Order form'!H23,IF('Order form'!H24&lt;&gt;"",'Order form'!H24,""))</f>
        <v/>
      </c>
      <c r="K20" s="21" t="str">
        <f>IF('Order form'!K24="","",'Order form'!K24)</f>
        <v/>
      </c>
      <c r="L20" s="21" t="str">
        <f>IF('Order form'!P25="","",'Order form'!P25)</f>
        <v/>
      </c>
      <c r="M20" s="21" t="str">
        <f>IF('Order form'!V24="","",'Order form'!V24)</f>
        <v/>
      </c>
      <c r="N20" s="25" t="str">
        <f t="shared" si="0"/>
        <v/>
      </c>
      <c r="O20" s="21" t="str">
        <f>IF('Order form'!X24="","",'Order form'!X24)</f>
        <v/>
      </c>
      <c r="P20" s="21" t="str">
        <f>IF(O20="","",LOOKUP(O20,'Order form'!$AS$1:$AS$57,'Order form'!$AR$1:$AR$57))</f>
        <v/>
      </c>
      <c r="Q20" s="21" t="str">
        <f>IF('Order form'!Z24="","",'Order form'!Z24)</f>
        <v/>
      </c>
      <c r="R20" s="21" t="str">
        <f>IF(OR(O20="",'Order form'!$D$13=""),"",'Order form'!$D$13)</f>
        <v/>
      </c>
      <c r="S20" t="str">
        <f>IF('Order form'!Q24="","",'Order form'!Q24)</f>
        <v/>
      </c>
      <c r="T20" t="str">
        <f>IF('Order form'!S24="","",'Order form'!S24)</f>
        <v/>
      </c>
      <c r="U20" t="str">
        <f>IF('Order form'!U24="","",'Order form'!U24)</f>
        <v/>
      </c>
    </row>
    <row r="21" spans="2:21" x14ac:dyDescent="0.2">
      <c r="B21" s="21" t="str">
        <f>IF(AND('Order form'!$A$14="LKW",$O21&lt;&gt;""),2,IF(AND('Order form'!$A$14="Waggon",$O21&lt;&gt;""),1,IF(AND('Order form'!$A$14="Seeschiff",$O21&lt;&gt;""),4,IF(AND('Order form'!$A$14="Binnenschiff",$O21&lt;&gt;""),3,""))))</f>
        <v/>
      </c>
      <c r="C21" s="80" t="str">
        <f>IF(AND('Order form'!A24&lt;&gt;"",O21&lt;&gt;"",'Order form'!A25=""),'Order form'!A24,IF('Order form'!A25&lt;&gt;"",'Order form'!A25,""))</f>
        <v/>
      </c>
      <c r="D21" s="82" t="str">
        <f>IF(OR('Order form'!$B$16="",B21=""),"",'Order form'!$B$16)</f>
        <v/>
      </c>
      <c r="E21" s="21" t="str">
        <f>IF(AND('Order form'!F26="",B21&lt;&gt;""),1,IF('Order form'!F26="","",'Order form'!F26))</f>
        <v/>
      </c>
      <c r="F21" s="21" t="str">
        <f>IF(AND('Order form'!C25="",O21&lt;&gt;"",'Order form'!C25=""),UPPER('Order form'!C24),IF('Order form'!C25&lt;&gt;"",UPPER('Order form'!C25),""))</f>
        <v/>
      </c>
      <c r="G21" s="21" t="str">
        <f>IF(F21="","",IF('Order form'!$Q$11="","",'Order form'!$Q$11))</f>
        <v/>
      </c>
      <c r="H21" s="21" t="str">
        <f>IF(AND('Order form'!F25="",F21&lt;&gt;""),1,IF('Order form'!F25="","",'Order form'!F25))</f>
        <v/>
      </c>
      <c r="I21" s="80" t="str">
        <f>IF(AND('Order form'!G24&lt;&gt;"",O21&lt;&gt;"",'Order form'!G25=""),'Order form'!G24,IF('Order form'!G25&lt;&gt;"",'Order form'!G25,""))</f>
        <v/>
      </c>
      <c r="J21" s="80" t="str">
        <f>IF(AND('Order form'!H24&lt;&gt;"",$O21&lt;&gt;"",'Order form'!H25=""),'Order form'!H24,IF('Order form'!H25&lt;&gt;"",'Order form'!H25,""))</f>
        <v/>
      </c>
      <c r="K21" s="21" t="str">
        <f>IF('Order form'!K25="","",'Order form'!K25)</f>
        <v/>
      </c>
      <c r="L21" s="21" t="str">
        <f>IF('Order form'!P26="","",'Order form'!P26)</f>
        <v/>
      </c>
      <c r="M21" s="21" t="str">
        <f>IF('Order form'!V25="","",'Order form'!V25)</f>
        <v/>
      </c>
      <c r="N21" s="25" t="str">
        <f t="shared" si="0"/>
        <v/>
      </c>
      <c r="O21" s="21" t="str">
        <f>IF('Order form'!X25="","",'Order form'!X25)</f>
        <v/>
      </c>
      <c r="P21" s="21" t="str">
        <f>IF(O21="","",LOOKUP(O21,'Order form'!$AS$1:$AS$57,'Order form'!$AR$1:$AR$57))</f>
        <v/>
      </c>
      <c r="Q21" s="21" t="str">
        <f>IF('Order form'!Z25="","",'Order form'!Z25)</f>
        <v/>
      </c>
      <c r="R21" s="21" t="str">
        <f>IF(OR(O21="",'Order form'!$D$13=""),"",'Order form'!$D$13)</f>
        <v/>
      </c>
      <c r="S21" t="str">
        <f>IF('Order form'!Q25="","",'Order form'!Q25)</f>
        <v/>
      </c>
      <c r="T21" t="str">
        <f>IF('Order form'!S25="","",'Order form'!S25)</f>
        <v/>
      </c>
      <c r="U21" t="str">
        <f>IF('Order form'!U25="","",'Order form'!U25)</f>
        <v/>
      </c>
    </row>
    <row r="22" spans="2:21" x14ac:dyDescent="0.2">
      <c r="B22" s="21" t="str">
        <f>IF(AND('Order form'!$A$14="LKW",$O22&lt;&gt;""),2,IF(AND('Order form'!$A$14="Waggon",$O22&lt;&gt;""),1,IF(AND('Order form'!$A$14="Seeschiff",$O22&lt;&gt;""),4,IF(AND('Order form'!$A$14="Binnenschiff",$O22&lt;&gt;""),3,""))))</f>
        <v/>
      </c>
      <c r="C22" s="80" t="str">
        <f>IF(AND('Order form'!A25&lt;&gt;"",O22&lt;&gt;"",'Order form'!A26=""),'Order form'!A25,IF('Order form'!A26&lt;&gt;"",'Order form'!A26,""))</f>
        <v/>
      </c>
      <c r="D22" s="82" t="str">
        <f>IF(OR('Order form'!$B$16="",B22=""),"",'Order form'!$B$16)</f>
        <v/>
      </c>
      <c r="E22" s="21" t="str">
        <f>IF(AND('Order form'!F27="",B22&lt;&gt;""),1,IF('Order form'!F27="","",'Order form'!F27))</f>
        <v/>
      </c>
      <c r="F22" s="21" t="str">
        <f>IF(AND('Order form'!C26="",O22&lt;&gt;"",'Order form'!C26=""),UPPER('Order form'!C25),IF('Order form'!C26&lt;&gt;"",UPPER('Order form'!C26),""))</f>
        <v/>
      </c>
      <c r="G22" s="21" t="str">
        <f>IF(F22="","",IF('Order form'!$Q$11="","",'Order form'!$Q$11))</f>
        <v/>
      </c>
      <c r="H22" s="21" t="str">
        <f>IF(AND('Order form'!F26="",F22&lt;&gt;""),1,IF('Order form'!F26="","",'Order form'!F26))</f>
        <v/>
      </c>
      <c r="I22" s="80" t="str">
        <f>IF(AND('Order form'!G25&lt;&gt;"",O22&lt;&gt;"",'Order form'!G26=""),'Order form'!G25,IF('Order form'!G26&lt;&gt;"",'Order form'!G26,""))</f>
        <v/>
      </c>
      <c r="J22" s="80" t="str">
        <f>IF(AND('Order form'!H25&lt;&gt;"",$O22&lt;&gt;"",'Order form'!H26=""),'Order form'!H25,IF('Order form'!H26&lt;&gt;"",'Order form'!H26,""))</f>
        <v/>
      </c>
      <c r="K22" s="21" t="str">
        <f>IF('Order form'!K26="","",'Order form'!K26)</f>
        <v/>
      </c>
      <c r="L22" s="21" t="str">
        <f>IF('Order form'!P27="","",'Order form'!P27)</f>
        <v/>
      </c>
      <c r="M22" s="21" t="str">
        <f>IF('Order form'!V26="","",'Order form'!V26)</f>
        <v/>
      </c>
      <c r="N22" s="25" t="str">
        <f t="shared" si="0"/>
        <v/>
      </c>
      <c r="O22" s="21" t="str">
        <f>IF('Order form'!X26="","",'Order form'!X26)</f>
        <v/>
      </c>
      <c r="P22" s="21" t="str">
        <f>IF(O22="","",LOOKUP(O22,'Order form'!$AS$1:$AS$57,'Order form'!$AR$1:$AR$57))</f>
        <v/>
      </c>
      <c r="Q22" s="21" t="str">
        <f>IF('Order form'!Z26="","",'Order form'!Z26)</f>
        <v/>
      </c>
      <c r="R22" s="21" t="str">
        <f>IF(OR(O22="",'Order form'!$D$13=""),"",'Order form'!$D$13)</f>
        <v/>
      </c>
      <c r="S22" t="str">
        <f>IF('Order form'!Q26="","",'Order form'!Q26)</f>
        <v/>
      </c>
      <c r="T22" t="str">
        <f>IF('Order form'!S26="","",'Order form'!S26)</f>
        <v/>
      </c>
      <c r="U22" t="str">
        <f>IF('Order form'!U26="","",'Order form'!U26)</f>
        <v/>
      </c>
    </row>
    <row r="23" spans="2:21" x14ac:dyDescent="0.2">
      <c r="B23" s="21" t="str">
        <f>IF(AND('Order form'!$A$14="LKW",$O23&lt;&gt;""),2,IF(AND('Order form'!$A$14="Waggon",$O23&lt;&gt;""),1,IF(AND('Order form'!$A$14="Seeschiff",$O23&lt;&gt;""),4,IF(AND('Order form'!$A$14="Binnenschiff",$O23&lt;&gt;""),3,""))))</f>
        <v/>
      </c>
      <c r="C23" s="80" t="str">
        <f>IF(AND('Order form'!A26&lt;&gt;"",O23&lt;&gt;"",'Order form'!A27=""),'Order form'!A26,IF('Order form'!A27&lt;&gt;"",'Order form'!A27,""))</f>
        <v/>
      </c>
      <c r="D23" s="82" t="str">
        <f>IF(OR('Order form'!$B$16="",B23=""),"",'Order form'!$B$16)</f>
        <v/>
      </c>
      <c r="E23" s="21" t="str">
        <f>IF(AND('Order form'!F28="",B23&lt;&gt;""),1,IF('Order form'!F28="","",'Order form'!F28))</f>
        <v/>
      </c>
      <c r="F23" s="21" t="str">
        <f>IF(AND('Order form'!C27="",O23&lt;&gt;"",'Order form'!C27=""),UPPER('Order form'!C26),IF('Order form'!C27&lt;&gt;"",UPPER('Order form'!C27),""))</f>
        <v/>
      </c>
      <c r="G23" s="21" t="str">
        <f>IF(F23="","",IF('Order form'!$Q$11="","",'Order form'!$Q$11))</f>
        <v/>
      </c>
      <c r="H23" s="21" t="str">
        <f>IF(AND('Order form'!F27="",F23&lt;&gt;""),1,IF('Order form'!F27="","",'Order form'!F27))</f>
        <v/>
      </c>
      <c r="I23" s="80" t="str">
        <f>IF(AND('Order form'!G26&lt;&gt;"",O23&lt;&gt;"",'Order form'!G27=""),'Order form'!G26,IF('Order form'!G27&lt;&gt;"",'Order form'!G27,""))</f>
        <v/>
      </c>
      <c r="J23" s="80" t="str">
        <f>IF(AND('Order form'!H26&lt;&gt;"",$O23&lt;&gt;"",'Order form'!H27=""),'Order form'!H26,IF('Order form'!H27&lt;&gt;"",'Order form'!H27,""))</f>
        <v/>
      </c>
      <c r="K23" s="21" t="str">
        <f>IF('Order form'!K27="","",'Order form'!K27)</f>
        <v/>
      </c>
      <c r="L23" s="21" t="str">
        <f>IF('Order form'!P28="","",'Order form'!P28)</f>
        <v/>
      </c>
      <c r="M23" s="21" t="str">
        <f>IF('Order form'!V27="","",'Order form'!V27)</f>
        <v/>
      </c>
      <c r="N23" s="25" t="str">
        <f t="shared" si="0"/>
        <v/>
      </c>
      <c r="O23" s="21" t="str">
        <f>IF('Order form'!X27="","",'Order form'!X27)</f>
        <v/>
      </c>
      <c r="P23" s="21" t="str">
        <f>IF(O23="","",LOOKUP(O23,'Order form'!$AS$1:$AS$57,'Order form'!$AR$1:$AR$57))</f>
        <v/>
      </c>
      <c r="Q23" s="21" t="str">
        <f>IF('Order form'!Z27="","",'Order form'!Z27)</f>
        <v/>
      </c>
      <c r="R23" s="21" t="str">
        <f>IF(OR(O23="",'Order form'!$D$13=""),"",'Order form'!$D$13)</f>
        <v/>
      </c>
      <c r="S23" t="str">
        <f>IF('Order form'!Q27="","",'Order form'!Q27)</f>
        <v/>
      </c>
      <c r="T23" t="str">
        <f>IF('Order form'!S27="","",'Order form'!S27)</f>
        <v/>
      </c>
      <c r="U23" t="str">
        <f>IF('Order form'!U27="","",'Order form'!U27)</f>
        <v/>
      </c>
    </row>
    <row r="24" spans="2:21" x14ac:dyDescent="0.2">
      <c r="B24" s="21" t="str">
        <f>IF(AND('Order form'!$A$14="LKW",$O24&lt;&gt;""),2,IF(AND('Order form'!$A$14="Waggon",$O24&lt;&gt;""),1,IF(AND('Order form'!$A$14="Seeschiff",$O24&lt;&gt;""),4,IF(AND('Order form'!$A$14="Binnenschiff",$O24&lt;&gt;""),3,""))))</f>
        <v/>
      </c>
      <c r="C24" s="80" t="str">
        <f>IF(AND('Order form'!A27&lt;&gt;"",O24&lt;&gt;"",'Order form'!A28=""),'Order form'!A27,IF('Order form'!A28&lt;&gt;"",'Order form'!A28,""))</f>
        <v/>
      </c>
      <c r="D24" s="82" t="str">
        <f>IF(OR('Order form'!$B$16="",B24=""),"",'Order form'!$B$16)</f>
        <v/>
      </c>
      <c r="E24" s="21" t="str">
        <f>IF(AND('Order form'!F29="",B24&lt;&gt;""),1,IF('Order form'!F29="","",'Order form'!F29))</f>
        <v/>
      </c>
      <c r="F24" s="21" t="str">
        <f>IF(AND('Order form'!C28="",O24&lt;&gt;"",'Order form'!C28=""),UPPER('Order form'!C27),IF('Order form'!C28&lt;&gt;"",UPPER('Order form'!C28),""))</f>
        <v/>
      </c>
      <c r="G24" s="21" t="str">
        <f>IF(F24="","",IF('Order form'!$Q$11="","",'Order form'!$Q$11))</f>
        <v/>
      </c>
      <c r="H24" s="21" t="str">
        <f>IF(AND('Order form'!F28="",F24&lt;&gt;""),1,IF('Order form'!F28="","",'Order form'!F28))</f>
        <v/>
      </c>
      <c r="I24" s="80" t="str">
        <f>IF(AND('Order form'!G27&lt;&gt;"",O24&lt;&gt;"",'Order form'!G28=""),'Order form'!G27,IF('Order form'!G28&lt;&gt;"",'Order form'!G28,""))</f>
        <v/>
      </c>
      <c r="J24" s="80" t="str">
        <f>IF(AND('Order form'!H27&lt;&gt;"",$O24&lt;&gt;"",'Order form'!H28=""),'Order form'!H27,IF('Order form'!H28&lt;&gt;"",'Order form'!H28,""))</f>
        <v/>
      </c>
      <c r="K24" s="21" t="str">
        <f>IF('Order form'!K28="","",'Order form'!K28)</f>
        <v/>
      </c>
      <c r="L24" s="21" t="str">
        <f>IF('Order form'!P29="","",'Order form'!P29)</f>
        <v/>
      </c>
      <c r="M24" s="21" t="str">
        <f>IF('Order form'!V28="","",'Order form'!V28)</f>
        <v/>
      </c>
      <c r="N24" s="25" t="str">
        <f t="shared" si="0"/>
        <v/>
      </c>
      <c r="O24" s="21" t="str">
        <f>IF('Order form'!X28="","",'Order form'!X28)</f>
        <v/>
      </c>
      <c r="P24" s="21" t="str">
        <f>IF(O24="","",LOOKUP(O24,'Order form'!$AS$1:$AS$57,'Order form'!$AR$1:$AR$57))</f>
        <v/>
      </c>
      <c r="Q24" s="21" t="str">
        <f>IF('Order form'!Z28="","",'Order form'!Z28)</f>
        <v/>
      </c>
      <c r="R24" s="21" t="str">
        <f>IF(OR(O24="",'Order form'!$D$13=""),"",'Order form'!$D$13)</f>
        <v/>
      </c>
      <c r="S24" t="str">
        <f>IF('Order form'!Q28="","",'Order form'!Q28)</f>
        <v/>
      </c>
      <c r="T24" t="str">
        <f>IF('Order form'!S28="","",'Order form'!S28)</f>
        <v/>
      </c>
      <c r="U24" t="str">
        <f>IF('Order form'!U28="","",'Order form'!U28)</f>
        <v/>
      </c>
    </row>
    <row r="25" spans="2:21" x14ac:dyDescent="0.2">
      <c r="B25" s="21" t="str">
        <f>IF(AND('Order form'!$A$14="LKW",$O25&lt;&gt;""),2,IF(AND('Order form'!$A$14="Waggon",$O25&lt;&gt;""),1,IF(AND('Order form'!$A$14="Seeschiff",$O25&lt;&gt;""),4,IF(AND('Order form'!$A$14="Binnenschiff",$O25&lt;&gt;""),3,""))))</f>
        <v/>
      </c>
      <c r="C25" s="80" t="str">
        <f>IF(AND('Order form'!A28&lt;&gt;"",O25&lt;&gt;"",'Order form'!A29=""),'Order form'!A28,IF('Order form'!A29&lt;&gt;"",'Order form'!A29,""))</f>
        <v/>
      </c>
      <c r="D25" s="82" t="str">
        <f>IF(OR('Order form'!$B$16="",B25=""),"",'Order form'!$B$16)</f>
        <v/>
      </c>
      <c r="E25" s="21" t="str">
        <f>IF(AND('Order form'!F30="",B25&lt;&gt;""),1,IF('Order form'!F30="","",'Order form'!F30))</f>
        <v/>
      </c>
      <c r="F25" s="21" t="str">
        <f>IF(AND('Order form'!C29="",O25&lt;&gt;"",'Order form'!C29=""),UPPER('Order form'!C28),IF('Order form'!C29&lt;&gt;"",UPPER('Order form'!C29),""))</f>
        <v/>
      </c>
      <c r="G25" s="21" t="str">
        <f>IF(F25="","",IF('Order form'!$Q$11="","",'Order form'!$Q$11))</f>
        <v/>
      </c>
      <c r="H25" s="21" t="str">
        <f>IF(AND('Order form'!F29="",F25&lt;&gt;""),1,IF('Order form'!F29="","",'Order form'!F29))</f>
        <v/>
      </c>
      <c r="I25" s="80" t="str">
        <f>IF(AND('Order form'!G28&lt;&gt;"",O25&lt;&gt;"",'Order form'!G29=""),'Order form'!G28,IF('Order form'!G29&lt;&gt;"",'Order form'!G29,""))</f>
        <v/>
      </c>
      <c r="J25" s="80" t="str">
        <f>IF(AND('Order form'!H28&lt;&gt;"",$O25&lt;&gt;"",'Order form'!H29=""),'Order form'!H28,IF('Order form'!H29&lt;&gt;"",'Order form'!H29,""))</f>
        <v/>
      </c>
      <c r="K25" s="21" t="str">
        <f>IF('Order form'!K29="","",'Order form'!K29)</f>
        <v/>
      </c>
      <c r="L25" s="21" t="str">
        <f>IF('Order form'!P30="","",'Order form'!P30)</f>
        <v/>
      </c>
      <c r="M25" s="21" t="str">
        <f>IF('Order form'!V29="","",'Order form'!V29)</f>
        <v/>
      </c>
      <c r="N25" s="25" t="str">
        <f t="shared" si="0"/>
        <v/>
      </c>
      <c r="O25" s="21" t="str">
        <f>IF('Order form'!X29="","",'Order form'!X29)</f>
        <v/>
      </c>
      <c r="P25" s="21" t="str">
        <f>IF(O25="","",LOOKUP(O25,'Order form'!$AS$1:$AS$57,'Order form'!$AR$1:$AR$57))</f>
        <v/>
      </c>
      <c r="Q25" s="21" t="str">
        <f>IF('Order form'!Z29="","",'Order form'!Z29)</f>
        <v/>
      </c>
      <c r="R25" s="21" t="str">
        <f>IF(OR(O25="",'Order form'!$D$13=""),"",'Order form'!$D$13)</f>
        <v/>
      </c>
      <c r="S25" t="str">
        <f>IF('Order form'!Q29="","",'Order form'!Q29)</f>
        <v/>
      </c>
      <c r="T25" t="str">
        <f>IF('Order form'!S29="","",'Order form'!S29)</f>
        <v/>
      </c>
      <c r="U25" t="str">
        <f>IF('Order form'!U29="","",'Order form'!U29)</f>
        <v/>
      </c>
    </row>
    <row r="26" spans="2:21" x14ac:dyDescent="0.2">
      <c r="B26" s="21" t="str">
        <f>IF(AND('Order form'!$A$14="LKW",$O26&lt;&gt;""),2,IF(AND('Order form'!$A$14="Waggon",$O26&lt;&gt;""),1,IF(AND('Order form'!$A$14="Seeschiff",$O26&lt;&gt;""),4,IF(AND('Order form'!$A$14="Binnenschiff",$O26&lt;&gt;""),3,""))))</f>
        <v/>
      </c>
      <c r="C26" s="80" t="str">
        <f>IF(AND('Order form'!A29&lt;&gt;"",O26&lt;&gt;"",'Order form'!A30=""),'Order form'!A29,IF('Order form'!A30&lt;&gt;"",'Order form'!A30,""))</f>
        <v/>
      </c>
      <c r="D26" s="82" t="str">
        <f>IF(OR('Order form'!$B$16="",B26=""),"",'Order form'!$B$16)</f>
        <v/>
      </c>
      <c r="E26" s="21" t="str">
        <f>IF(AND('Order form'!F31="",B26&lt;&gt;""),1,IF('Order form'!F31="","",'Order form'!F31))</f>
        <v/>
      </c>
      <c r="F26" s="21" t="str">
        <f>IF(AND('Order form'!C30="",O26&lt;&gt;"",'Order form'!C30=""),UPPER('Order form'!C29),IF('Order form'!C30&lt;&gt;"",UPPER('Order form'!C30),""))</f>
        <v/>
      </c>
      <c r="G26" s="21" t="str">
        <f>IF(F26="","",IF('Order form'!$Q$11="","",'Order form'!$Q$11))</f>
        <v/>
      </c>
      <c r="H26" s="21" t="str">
        <f>IF(AND('Order form'!F30="",F26&lt;&gt;""),1,IF('Order form'!F30="","",'Order form'!F30))</f>
        <v/>
      </c>
      <c r="I26" s="80" t="str">
        <f>IF(AND('Order form'!G29&lt;&gt;"",O26&lt;&gt;"",'Order form'!G30=""),'Order form'!G29,IF('Order form'!G30&lt;&gt;"",'Order form'!G30,""))</f>
        <v/>
      </c>
      <c r="J26" s="80" t="str">
        <f>IF(AND('Order form'!H29&lt;&gt;"",$O26&lt;&gt;"",'Order form'!H30=""),'Order form'!H29,IF('Order form'!H30&lt;&gt;"",'Order form'!H30,""))</f>
        <v/>
      </c>
      <c r="K26" s="21" t="str">
        <f>IF('Order form'!K30="","",'Order form'!K30)</f>
        <v/>
      </c>
      <c r="L26" s="21" t="str">
        <f>IF('Order form'!P31="","",'Order form'!P31)</f>
        <v/>
      </c>
      <c r="M26" s="21" t="str">
        <f>IF('Order form'!V30="","",'Order form'!V30)</f>
        <v/>
      </c>
      <c r="N26" s="25" t="str">
        <f t="shared" si="0"/>
        <v/>
      </c>
      <c r="O26" s="21" t="str">
        <f>IF('Order form'!X30="","",'Order form'!X30)</f>
        <v/>
      </c>
      <c r="P26" s="21" t="str">
        <f>IF(O26="","",LOOKUP(O26,'Order form'!$AS$1:$AS$57,'Order form'!$AR$1:$AR$57))</f>
        <v/>
      </c>
      <c r="Q26" s="21" t="str">
        <f>IF('Order form'!Z30="","",'Order form'!Z30)</f>
        <v/>
      </c>
      <c r="R26" s="21" t="str">
        <f>IF(OR(O26="",'Order form'!$D$13=""),"",'Order form'!$D$13)</f>
        <v/>
      </c>
      <c r="S26" t="str">
        <f>IF('Order form'!Q30="","",'Order form'!Q30)</f>
        <v/>
      </c>
      <c r="T26" t="str">
        <f>IF('Order form'!S30="","",'Order form'!S30)</f>
        <v/>
      </c>
      <c r="U26" t="str">
        <f>IF('Order form'!U30="","",'Order form'!U30)</f>
        <v/>
      </c>
    </row>
    <row r="27" spans="2:21" x14ac:dyDescent="0.2">
      <c r="B27" s="21" t="str">
        <f>IF(AND('Order form'!$A$14="LKW",$O27&lt;&gt;""),2,IF(AND('Order form'!$A$14="Waggon",$O27&lt;&gt;""),1,IF(AND('Order form'!$A$14="Seeschiff",$O27&lt;&gt;""),4,IF(AND('Order form'!$A$14="Binnenschiff",$O27&lt;&gt;""),3,""))))</f>
        <v/>
      </c>
      <c r="C27" s="80" t="str">
        <f>IF(AND('Order form'!A30&lt;&gt;"",O27&lt;&gt;"",'Order form'!A31=""),'Order form'!A30,IF('Order form'!A31&lt;&gt;"",'Order form'!A31,""))</f>
        <v/>
      </c>
      <c r="D27" s="82" t="str">
        <f>IF(OR('Order form'!$B$16="",B27=""),"",'Order form'!$B$16)</f>
        <v/>
      </c>
      <c r="E27" s="21" t="str">
        <f>IF(AND('Order form'!F32="",B27&lt;&gt;""),1,IF('Order form'!F32="","",'Order form'!F32))</f>
        <v/>
      </c>
      <c r="F27" s="21" t="str">
        <f>IF(AND('Order form'!C31="",O27&lt;&gt;"",'Order form'!C31=""),UPPER('Order form'!C30),IF('Order form'!C31&lt;&gt;"",UPPER('Order form'!C31),""))</f>
        <v/>
      </c>
      <c r="G27" s="21" t="str">
        <f>IF(F27="","",IF('Order form'!$Q$11="","",'Order form'!$Q$11))</f>
        <v/>
      </c>
      <c r="H27" s="21" t="str">
        <f>IF(AND('Order form'!F31="",F27&lt;&gt;""),1,IF('Order form'!F31="","",'Order form'!F31))</f>
        <v/>
      </c>
      <c r="I27" s="80" t="str">
        <f>IF(AND('Order form'!G30&lt;&gt;"",O27&lt;&gt;"",'Order form'!G31=""),'Order form'!G30,IF('Order form'!G31&lt;&gt;"",'Order form'!G31,""))</f>
        <v/>
      </c>
      <c r="J27" s="80" t="str">
        <f>IF(AND('Order form'!H30&lt;&gt;"",$O27&lt;&gt;"",'Order form'!H31=""),'Order form'!H30,IF('Order form'!H31&lt;&gt;"",'Order form'!H31,""))</f>
        <v/>
      </c>
      <c r="K27" s="21" t="str">
        <f>IF('Order form'!K31="","",'Order form'!K31)</f>
        <v/>
      </c>
      <c r="L27" s="21" t="str">
        <f>IF('Order form'!P32="","",'Order form'!P32)</f>
        <v/>
      </c>
      <c r="M27" s="21" t="str">
        <f>IF('Order form'!V31="","",'Order form'!V31)</f>
        <v/>
      </c>
      <c r="N27" s="25" t="str">
        <f t="shared" si="0"/>
        <v/>
      </c>
      <c r="O27" s="21" t="str">
        <f>IF('Order form'!X31="","",'Order form'!X31)</f>
        <v/>
      </c>
      <c r="P27" s="21" t="str">
        <f>IF(O27="","",LOOKUP(O27,'Order form'!$AS$1:$AS$57,'Order form'!$AR$1:$AR$57))</f>
        <v/>
      </c>
      <c r="Q27" s="21" t="str">
        <f>IF('Order form'!Z31="","",'Order form'!Z31)</f>
        <v/>
      </c>
      <c r="R27" s="21" t="str">
        <f>IF(OR(O27="",'Order form'!$D$13=""),"",'Order form'!$D$13)</f>
        <v/>
      </c>
      <c r="S27" t="str">
        <f>IF('Order form'!Q31="","",'Order form'!Q31)</f>
        <v/>
      </c>
      <c r="T27" t="str">
        <f>IF('Order form'!S31="","",'Order form'!S31)</f>
        <v/>
      </c>
      <c r="U27" t="str">
        <f>IF('Order form'!U31="","",'Order form'!U31)</f>
        <v/>
      </c>
    </row>
    <row r="28" spans="2:21" x14ac:dyDescent="0.2">
      <c r="B28" s="21" t="str">
        <f>IF(AND('Order form'!$A$14="LKW",$O28&lt;&gt;""),2,IF(AND('Order form'!$A$14="Waggon",$O28&lt;&gt;""),1,IF(AND('Order form'!$A$14="Seeschiff",$O28&lt;&gt;""),4,IF(AND('Order form'!$A$14="Binnenschiff",$O28&lt;&gt;""),3,""))))</f>
        <v/>
      </c>
      <c r="C28" s="80" t="str">
        <f>IF(AND('Order form'!A31&lt;&gt;"",O28&lt;&gt;"",'Order form'!A32=""),'Order form'!A31,IF('Order form'!A32&lt;&gt;"",'Order form'!A32,""))</f>
        <v/>
      </c>
      <c r="D28" s="82" t="str">
        <f>IF(OR('Order form'!$B$16="",B28=""),"",'Order form'!$B$16)</f>
        <v/>
      </c>
      <c r="E28" s="21" t="str">
        <f>IF(AND('Order form'!F35="",B28&lt;&gt;""),1,IF('Order form'!F35="","",'Order form'!F35))</f>
        <v/>
      </c>
      <c r="F28" s="21" t="str">
        <f>IF(AND('Order form'!C32="",O28&lt;&gt;"",'Order form'!C32=""),UPPER('Order form'!C31),IF('Order form'!C32&lt;&gt;"",UPPER('Order form'!C32),""))</f>
        <v/>
      </c>
      <c r="G28" s="21" t="str">
        <f>IF(F28="","",IF('Order form'!$Q$11="","",'Order form'!$Q$11))</f>
        <v/>
      </c>
      <c r="H28" s="21" t="str">
        <f>IF(AND('Order form'!F32="",F28&lt;&gt;""),1,IF('Order form'!F32="","",'Order form'!F32))</f>
        <v/>
      </c>
      <c r="I28" s="80" t="str">
        <f>IF(AND('Order form'!G31&lt;&gt;"",O28&lt;&gt;"",'Order form'!G32=""),'Order form'!G31,IF('Order form'!G32&lt;&gt;"",'Order form'!G32,""))</f>
        <v/>
      </c>
      <c r="J28" s="80" t="str">
        <f>IF(AND('Order form'!H31&lt;&gt;"",$O28&lt;&gt;"",'Order form'!H32=""),'Order form'!H31,IF('Order form'!H32&lt;&gt;"",'Order form'!H32,""))</f>
        <v/>
      </c>
      <c r="K28" s="21" t="str">
        <f>IF('Order form'!K32="","",'Order form'!K32)</f>
        <v/>
      </c>
      <c r="L28" s="21" t="str">
        <f>IF('Order form'!P35="","",'Order form'!P35)</f>
        <v/>
      </c>
      <c r="M28" s="21" t="str">
        <f>IF('Order form'!V32="","",'Order form'!V32)</f>
        <v/>
      </c>
      <c r="N28" s="25" t="str">
        <f t="shared" si="0"/>
        <v/>
      </c>
      <c r="O28" s="21" t="str">
        <f>IF('Order form'!X32="","",'Order form'!X32)</f>
        <v/>
      </c>
      <c r="P28" s="21" t="str">
        <f>IF(O28="","",LOOKUP(O28,'Order form'!$AS$1:$AS$57,'Order form'!$AR$1:$AR$57))</f>
        <v/>
      </c>
      <c r="Q28" s="21" t="str">
        <f>IF('Order form'!Z32="","",'Order form'!Z32)</f>
        <v/>
      </c>
      <c r="R28" s="21" t="str">
        <f>IF(OR(O28="",'Order form'!$D$13=""),"",'Order form'!$D$13)</f>
        <v/>
      </c>
      <c r="S28" t="str">
        <f>IF('Order form'!Q32="","",'Order form'!Q32)</f>
        <v/>
      </c>
      <c r="T28" t="str">
        <f>IF('Order form'!S32="","",'Order form'!S32)</f>
        <v/>
      </c>
      <c r="U28" t="str">
        <f>IF('Order form'!U32="","",'Order form'!U32)</f>
        <v/>
      </c>
    </row>
    <row r="29" spans="2:21" x14ac:dyDescent="0.2">
      <c r="B29" s="21" t="str">
        <f>IF(AND('Order form'!$A$14="LKW",$O29&lt;&gt;""),2,IF(AND('Order form'!$A$14="Waggon",$O29&lt;&gt;""),1,IF(AND('Order form'!$A$14="Seeschiff",$O29&lt;&gt;""),4,IF(AND('Order form'!$A$14="Binnenschiff",$O29&lt;&gt;""),3,""))))</f>
        <v/>
      </c>
      <c r="C29" s="80" t="str">
        <f>IF(AND('Order form'!A32&lt;&gt;"",O29&lt;&gt;"",'Order form'!A35=""),'Order form'!A32,IF('Order form'!A35&lt;&gt;"",'Order form'!A35,""))</f>
        <v/>
      </c>
      <c r="D29" s="82" t="str">
        <f>IF(OR('Order form'!$B$16="",B29=""),"",'Order form'!$B$16)</f>
        <v/>
      </c>
      <c r="E29" s="21" t="str">
        <f>IF(AND('Order form'!F36="",B29&lt;&gt;""),1,IF('Order form'!F36="","",'Order form'!F36))</f>
        <v/>
      </c>
      <c r="F29" s="21" t="str">
        <f>IF(AND('Order form'!C35="",O29&lt;&gt;"",'Order form'!C35=""),UPPER('Order form'!C32),IF('Order form'!C35&lt;&gt;"",UPPER('Order form'!C35),""))</f>
        <v/>
      </c>
      <c r="G29" s="21" t="str">
        <f>IF(F29="","",IF('Order form'!$Q$11="","",'Order form'!$Q$11))</f>
        <v/>
      </c>
      <c r="H29" s="21" t="str">
        <f>IF(AND('Order form'!F35="",F29&lt;&gt;""),1,IF('Order form'!F35="","",'Order form'!F35))</f>
        <v/>
      </c>
      <c r="I29" s="80" t="str">
        <f>IF(AND('Order form'!G32&lt;&gt;"",O29&lt;&gt;"",'Order form'!G35=""),'Order form'!G32,IF('Order form'!G35&lt;&gt;"",'Order form'!G35,""))</f>
        <v/>
      </c>
      <c r="J29" s="80" t="str">
        <f>IF(AND('Order form'!H32&lt;&gt;"",$O29&lt;&gt;"",'Order form'!H35=""),'Order form'!H32,IF('Order form'!H35&lt;&gt;"",'Order form'!H35,""))</f>
        <v/>
      </c>
      <c r="K29" s="21" t="str">
        <f>IF('Order form'!K35="","",'Order form'!K35)</f>
        <v/>
      </c>
      <c r="L29" s="21" t="str">
        <f>IF('Order form'!P36="","",'Order form'!P36)</f>
        <v/>
      </c>
      <c r="M29" s="21" t="str">
        <f>IF('Order form'!V35="","",'Order form'!V35)</f>
        <v/>
      </c>
      <c r="N29" s="25" t="str">
        <f t="shared" si="0"/>
        <v/>
      </c>
      <c r="O29" s="21" t="str">
        <f>IF('Order form'!X35="","",'Order form'!X35)</f>
        <v/>
      </c>
      <c r="P29" s="21" t="str">
        <f>IF(O29="","",LOOKUP(O29,'Order form'!$AS$1:$AS$57,'Order form'!$AR$1:$AR$57))</f>
        <v/>
      </c>
      <c r="Q29" s="21" t="str">
        <f>IF('Order form'!Z35="","",'Order form'!Z35)</f>
        <v/>
      </c>
      <c r="R29" s="21" t="str">
        <f>IF(OR(O29="",'Order form'!$D$13=""),"",'Order form'!$D$13)</f>
        <v/>
      </c>
      <c r="S29" t="str">
        <f>IF('Order form'!Q35="","",'Order form'!Q35)</f>
        <v/>
      </c>
      <c r="T29" t="str">
        <f>IF('Order form'!S35="","",'Order form'!S35)</f>
        <v/>
      </c>
      <c r="U29" t="str">
        <f>IF('Order form'!U35="","",'Order form'!U35)</f>
        <v/>
      </c>
    </row>
    <row r="30" spans="2:21" x14ac:dyDescent="0.2">
      <c r="B30" s="21" t="str">
        <f>IF(AND('Order form'!$A$14="LKW",$O30&lt;&gt;""),2,IF(AND('Order form'!$A$14="Waggon",$O30&lt;&gt;""),1,IF(AND('Order form'!$A$14="Seeschiff",$O30&lt;&gt;""),4,IF(AND('Order form'!$A$14="Binnenschiff",$O30&lt;&gt;""),3,""))))</f>
        <v/>
      </c>
      <c r="C30" s="80" t="str">
        <f>IF(AND('Order form'!A35&lt;&gt;"",O30&lt;&gt;"",'Order form'!A36=""),'Order form'!A35,IF('Order form'!A36&lt;&gt;"",'Order form'!A36,""))</f>
        <v/>
      </c>
      <c r="D30" s="82" t="str">
        <f>IF(OR('Order form'!$B$16="",B30=""),"",'Order form'!$B$16)</f>
        <v/>
      </c>
      <c r="E30" s="21" t="str">
        <f>IF(AND('Order form'!F37="",B30&lt;&gt;""),1,IF('Order form'!F37="","",'Order form'!F37))</f>
        <v/>
      </c>
      <c r="F30" s="21" t="str">
        <f>IF(AND('Order form'!C36="",O30&lt;&gt;"",'Order form'!C36=""),UPPER('Order form'!C35),IF('Order form'!C36&lt;&gt;"",UPPER('Order form'!C36),""))</f>
        <v/>
      </c>
      <c r="G30" s="21" t="str">
        <f>IF(F30="","",IF('Order form'!$Q$11="","",'Order form'!$Q$11))</f>
        <v/>
      </c>
      <c r="H30" s="21" t="str">
        <f>IF(AND('Order form'!F36="",F30&lt;&gt;""),1,IF('Order form'!F36="","",'Order form'!F36))</f>
        <v/>
      </c>
      <c r="I30" s="80" t="str">
        <f>IF(AND('Order form'!G35&lt;&gt;"",O30&lt;&gt;"",'Order form'!G36=""),'Order form'!G35,IF('Order form'!G36&lt;&gt;"",'Order form'!G36,""))</f>
        <v/>
      </c>
      <c r="J30" s="80" t="str">
        <f>IF(AND('Order form'!H35&lt;&gt;"",$O30&lt;&gt;"",'Order form'!H36=""),'Order form'!H35,IF('Order form'!H36&lt;&gt;"",'Order form'!H36,""))</f>
        <v/>
      </c>
      <c r="K30" s="21" t="str">
        <f>IF('Order form'!K36="","",'Order form'!K36)</f>
        <v/>
      </c>
      <c r="L30" s="21" t="str">
        <f>IF('Order form'!P37="","",'Order form'!P37)</f>
        <v/>
      </c>
      <c r="M30" s="21" t="str">
        <f>IF('Order form'!V36="","",'Order form'!V36)</f>
        <v/>
      </c>
      <c r="N30" s="25" t="str">
        <f t="shared" si="0"/>
        <v/>
      </c>
      <c r="O30" s="21" t="str">
        <f>IF('Order form'!X36="","",'Order form'!X36)</f>
        <v/>
      </c>
      <c r="P30" s="21" t="str">
        <f>IF(O30="","",LOOKUP(O30,'Order form'!$AS$1:$AS$57,'Order form'!$AR$1:$AR$57))</f>
        <v/>
      </c>
      <c r="Q30" s="21" t="str">
        <f>IF('Order form'!Z36="","",'Order form'!Z36)</f>
        <v/>
      </c>
      <c r="R30" s="21" t="str">
        <f>IF(OR(O30="",'Order form'!$D$13=""),"",'Order form'!$D$13)</f>
        <v/>
      </c>
      <c r="S30" t="str">
        <f>IF('Order form'!Q36="","",'Order form'!Q36)</f>
        <v/>
      </c>
      <c r="T30" t="str">
        <f>IF('Order form'!S36="","",'Order form'!S36)</f>
        <v/>
      </c>
      <c r="U30" t="str">
        <f>IF('Order form'!U36="","",'Order form'!U36)</f>
        <v/>
      </c>
    </row>
    <row r="31" spans="2:21" x14ac:dyDescent="0.2">
      <c r="B31" s="21" t="str">
        <f>IF(AND('Order form'!$A$14="LKW",$O31&lt;&gt;""),2,IF(AND('Order form'!$A$14="Waggon",$O31&lt;&gt;""),1,IF(AND('Order form'!$A$14="Seeschiff",$O31&lt;&gt;""),4,IF(AND('Order form'!$A$14="Binnenschiff",$O31&lt;&gt;""),3,""))))</f>
        <v/>
      </c>
      <c r="C31" s="80" t="str">
        <f>IF(AND('Order form'!A36&lt;&gt;"",O31&lt;&gt;"",'Order form'!A37=""),'Order form'!A36,IF('Order form'!A37&lt;&gt;"",'Order form'!A37,""))</f>
        <v/>
      </c>
      <c r="D31" s="82" t="str">
        <f>IF(OR('Order form'!$B$16="",B31=""),"",'Order form'!$B$16)</f>
        <v/>
      </c>
      <c r="E31" s="21" t="e">
        <f>IF(AND('Order form'!#REF!="",B31&lt;&gt;""),1,IF('Order form'!#REF!="","",'Order form'!#REF!))</f>
        <v>#REF!</v>
      </c>
      <c r="F31" s="21" t="str">
        <f>IF(AND('Order form'!C37="",O31&lt;&gt;"",'Order form'!C37=""),UPPER('Order form'!C36),IF('Order form'!C37&lt;&gt;"",UPPER('Order form'!C37),""))</f>
        <v/>
      </c>
      <c r="G31" s="21" t="str">
        <f>IF(F31="","",IF('Order form'!$Q$11="","",'Order form'!$Q$11))</f>
        <v/>
      </c>
      <c r="H31" s="21" t="str">
        <f>IF(AND('Order form'!F37="",F31&lt;&gt;""),1,IF('Order form'!F37="","",'Order form'!F37))</f>
        <v/>
      </c>
      <c r="I31" s="80" t="str">
        <f>IF(AND('Order form'!G36&lt;&gt;"",O31&lt;&gt;"",'Order form'!G37=""),'Order form'!G36,IF('Order form'!G37&lt;&gt;"",'Order form'!G37,""))</f>
        <v/>
      </c>
      <c r="J31" s="80" t="str">
        <f>IF(AND('Order form'!H36&lt;&gt;"",$O31&lt;&gt;"",'Order form'!H37=""),'Order form'!H36,IF('Order form'!H37&lt;&gt;"",'Order form'!H37,""))</f>
        <v/>
      </c>
      <c r="K31" s="21" t="str">
        <f>IF('Order form'!K37="","",'Order form'!K37)</f>
        <v/>
      </c>
      <c r="L31" s="21" t="e">
        <f>IF('Order form'!#REF!="","",'Order form'!#REF!)</f>
        <v>#REF!</v>
      </c>
      <c r="M31" s="21" t="str">
        <f>IF('Order form'!V37="","",'Order form'!V37)</f>
        <v/>
      </c>
      <c r="N31" s="25" t="str">
        <f t="shared" si="0"/>
        <v/>
      </c>
      <c r="O31" s="21" t="str">
        <f>IF('Order form'!X37="","",'Order form'!X37)</f>
        <v/>
      </c>
      <c r="P31" s="21" t="str">
        <f>IF(O31="","",LOOKUP(O31,'Order form'!$AS$1:$AS$57,'Order form'!$AR$1:$AR$57))</f>
        <v/>
      </c>
      <c r="Q31" s="21" t="str">
        <f>IF('Order form'!Z37="","",'Order form'!Z37)</f>
        <v/>
      </c>
      <c r="R31" s="21" t="str">
        <f>IF(OR(O31="",'Order form'!$D$13=""),"",'Order form'!$D$13)</f>
        <v/>
      </c>
      <c r="S31" t="str">
        <f>IF('Order form'!Q37="","",'Order form'!Q37)</f>
        <v/>
      </c>
      <c r="T31" t="str">
        <f>IF('Order form'!S37="","",'Order form'!S37)</f>
        <v/>
      </c>
      <c r="U31" t="str">
        <f>IF('Order form'!U37="","",'Order form'!U37)</f>
        <v/>
      </c>
    </row>
    <row r="32" spans="2:21" x14ac:dyDescent="0.2">
      <c r="B32" s="21" t="e">
        <f>IF(AND('Order form'!$A$14="LKW",$O32&lt;&gt;""),2,IF(AND('Order form'!$A$14="Waggon",$O32&lt;&gt;""),1,IF(AND('Order form'!$A$14="Seeschiff",$O32&lt;&gt;""),4,IF(AND('Order form'!$A$14="Binnenschiff",$O32&lt;&gt;""),3,""))))</f>
        <v>#REF!</v>
      </c>
      <c r="C32" s="80" t="e">
        <f>IF(AND('Order form'!A37&lt;&gt;"",O32&lt;&gt;"",'Order form'!#REF!=""),'Order form'!A37,IF('Order form'!#REF!&lt;&gt;"",'Order form'!#REF!,""))</f>
        <v>#REF!</v>
      </c>
      <c r="D32" s="82" t="e">
        <f>IF(OR('Order form'!$B$16="",B32=""),"",'Order form'!$B$16)</f>
        <v>#REF!</v>
      </c>
      <c r="E32" s="21" t="e">
        <f>IF(AND('Order form'!#REF!="",B32&lt;&gt;""),1,IF('Order form'!#REF!="","",'Order form'!#REF!))</f>
        <v>#REF!</v>
      </c>
      <c r="F32" s="21" t="e">
        <f>IF(AND('Order form'!#REF!="",O32&lt;&gt;"",'Order form'!#REF!=""),UPPER('Order form'!C37),IF('Order form'!#REF!&lt;&gt;"",UPPER('Order form'!#REF!),""))</f>
        <v>#REF!</v>
      </c>
      <c r="G32" s="21" t="e">
        <f>IF(F32="","",IF('Order form'!$Q$11="","",'Order form'!$Q$11))</f>
        <v>#REF!</v>
      </c>
      <c r="H32" s="21" t="e">
        <f>IF(AND('Order form'!#REF!="",F32&lt;&gt;""),1,IF('Order form'!#REF!="","",'Order form'!#REF!))</f>
        <v>#REF!</v>
      </c>
      <c r="I32" s="80" t="e">
        <f>IF(AND('Order form'!G37&lt;&gt;"",O32&lt;&gt;"",'Order form'!#REF!=""),'Order form'!G37,IF('Order form'!#REF!&lt;&gt;"",'Order form'!#REF!,""))</f>
        <v>#REF!</v>
      </c>
      <c r="J32" s="80" t="e">
        <f>IF(AND('Order form'!H37&lt;&gt;"",$O32&lt;&gt;"",'Order form'!#REF!=""),'Order form'!H37,IF('Order form'!#REF!&lt;&gt;"",'Order form'!#REF!,""))</f>
        <v>#REF!</v>
      </c>
      <c r="K32" s="21" t="e">
        <f>IF('Order form'!#REF!="","",'Order form'!#REF!)</f>
        <v>#REF!</v>
      </c>
      <c r="L32" s="21" t="e">
        <f>IF('Order form'!#REF!="","",'Order form'!#REF!)</f>
        <v>#REF!</v>
      </c>
      <c r="M32" s="21" t="e">
        <f>IF('Order form'!#REF!="","",'Order form'!#REF!)</f>
        <v>#REF!</v>
      </c>
      <c r="N32" s="25" t="e">
        <f t="shared" si="0"/>
        <v>#REF!</v>
      </c>
      <c r="O32" s="21" t="e">
        <f>IF('Order form'!#REF!="","",'Order form'!#REF!)</f>
        <v>#REF!</v>
      </c>
      <c r="P32" s="21" t="e">
        <f>IF(O32="","",LOOKUP(O32,'Order form'!$AS$1:$AS$57,'Order form'!$AR$1:$AR$57))</f>
        <v>#REF!</v>
      </c>
      <c r="Q32" s="21" t="e">
        <f>IF('Order form'!#REF!="","",'Order form'!#REF!)</f>
        <v>#REF!</v>
      </c>
      <c r="R32" s="21" t="e">
        <f>IF(OR(O32="",'Order form'!$D$13=""),"",'Order form'!$D$13)</f>
        <v>#REF!</v>
      </c>
      <c r="S32" t="e">
        <f>IF('Order form'!#REF!="","",'Order form'!#REF!)</f>
        <v>#REF!</v>
      </c>
      <c r="T32" t="e">
        <f>IF('Order form'!#REF!="","",'Order form'!#REF!)</f>
        <v>#REF!</v>
      </c>
      <c r="U32" t="e">
        <f>IF('Order form'!#REF!="","",'Order form'!#REF!)</f>
        <v>#REF!</v>
      </c>
    </row>
    <row r="33" spans="2:21" x14ac:dyDescent="0.2">
      <c r="B33" s="21" t="e">
        <f>IF(AND('Order form'!$A$14="LKW",$O33&lt;&gt;""),2,IF(AND('Order form'!$A$14="Waggon",$O33&lt;&gt;""),1,IF(AND('Order form'!$A$14="Seeschiff",$O33&lt;&gt;""),4,IF(AND('Order form'!$A$14="Binnenschiff",$O33&lt;&gt;""),3,""))))</f>
        <v>#REF!</v>
      </c>
      <c r="C33" s="80" t="e">
        <f>IF(AND('Order form'!#REF!&lt;&gt;"",O33&lt;&gt;"",'Order form'!#REF!=""),'Order form'!#REF!,IF('Order form'!#REF!&lt;&gt;"",'Order form'!#REF!,""))</f>
        <v>#REF!</v>
      </c>
      <c r="D33" s="82" t="e">
        <f>IF(OR('Order form'!$B$16="",B33=""),"",'Order form'!$B$16)</f>
        <v>#REF!</v>
      </c>
      <c r="E33" s="21" t="e">
        <f>IF(AND('Order form'!F38="",B33&lt;&gt;""),1,IF('Order form'!F38="","",'Order form'!F38))</f>
        <v>#REF!</v>
      </c>
      <c r="F33" s="21" t="e">
        <f>IF(AND('Order form'!#REF!="",O33&lt;&gt;"",'Order form'!#REF!=""),UPPER('Order form'!#REF!),IF('Order form'!#REF!&lt;&gt;"",UPPER('Order form'!#REF!),""))</f>
        <v>#REF!</v>
      </c>
      <c r="G33" s="21" t="e">
        <f>IF(F33="","",IF('Order form'!$Q$11="","",'Order form'!$Q$11))</f>
        <v>#REF!</v>
      </c>
      <c r="H33" s="21" t="e">
        <f>IF(AND('Order form'!#REF!="",F33&lt;&gt;""),1,IF('Order form'!#REF!="","",'Order form'!#REF!))</f>
        <v>#REF!</v>
      </c>
      <c r="I33" s="80" t="e">
        <f>IF(AND('Order form'!#REF!&lt;&gt;"",O33&lt;&gt;"",'Order form'!#REF!=""),'Order form'!#REF!,IF('Order form'!#REF!&lt;&gt;"",'Order form'!#REF!,""))</f>
        <v>#REF!</v>
      </c>
      <c r="J33" s="80" t="e">
        <f>IF(AND('Order form'!#REF!&lt;&gt;"",$O33&lt;&gt;"",'Order form'!#REF!=""),'Order form'!#REF!,IF('Order form'!#REF!&lt;&gt;"",'Order form'!#REF!,""))</f>
        <v>#REF!</v>
      </c>
      <c r="K33" s="21" t="e">
        <f>IF('Order form'!#REF!="","",'Order form'!#REF!)</f>
        <v>#REF!</v>
      </c>
      <c r="L33" s="21" t="str">
        <f>IF('Order form'!P38="","",'Order form'!P38)</f>
        <v/>
      </c>
      <c r="M33" s="21" t="e">
        <f>IF('Order form'!#REF!="","",'Order form'!#REF!)</f>
        <v>#REF!</v>
      </c>
      <c r="N33" s="25" t="e">
        <f t="shared" si="0"/>
        <v>#REF!</v>
      </c>
      <c r="O33" s="21" t="e">
        <f>IF('Order form'!#REF!="","",'Order form'!#REF!)</f>
        <v>#REF!</v>
      </c>
      <c r="P33" s="21" t="e">
        <f>IF(O33="","",LOOKUP(O33,'Order form'!$AS$1:$AS$57,'Order form'!$AR$1:$AR$57))</f>
        <v>#REF!</v>
      </c>
      <c r="Q33" s="21" t="e">
        <f>IF('Order form'!#REF!="","",'Order form'!#REF!)</f>
        <v>#REF!</v>
      </c>
      <c r="R33" s="21" t="e">
        <f>IF(OR(O33="",'Order form'!$D$13=""),"",'Order form'!$D$13)</f>
        <v>#REF!</v>
      </c>
      <c r="S33" t="e">
        <f>IF('Order form'!#REF!="","",'Order form'!#REF!)</f>
        <v>#REF!</v>
      </c>
      <c r="T33" t="e">
        <f>IF('Order form'!#REF!="","",'Order form'!#REF!)</f>
        <v>#REF!</v>
      </c>
      <c r="U33" t="e">
        <f>IF('Order form'!#REF!="","",'Order form'!#REF!)</f>
        <v>#REF!</v>
      </c>
    </row>
    <row r="34" spans="2:21" x14ac:dyDescent="0.2">
      <c r="B34" s="21" t="str">
        <f>IF(AND('Order form'!$A$14="LKW",$O34&lt;&gt;""),2,IF(AND('Order form'!$A$14="Waggon",$O34&lt;&gt;""),1,IF(AND('Order form'!$A$14="Seeschiff",$O34&lt;&gt;""),4,IF(AND('Order form'!$A$14="Binnenschiff",$O34&lt;&gt;""),3,""))))</f>
        <v/>
      </c>
      <c r="C34" s="80" t="e">
        <f>IF(AND('Order form'!#REF!&lt;&gt;"",O34&lt;&gt;"",'Order form'!A38=""),'Order form'!#REF!,IF('Order form'!A38&lt;&gt;"",'Order form'!A38,""))</f>
        <v>#REF!</v>
      </c>
      <c r="D34" s="82" t="str">
        <f>IF(OR('Order form'!$B$16="",B34=""),"",'Order form'!$B$16)</f>
        <v/>
      </c>
      <c r="E34" s="21" t="e">
        <f>IF(AND('Order form'!#REF!="",B34&lt;&gt;""),1,IF('Order form'!#REF!="","",'Order form'!#REF!))</f>
        <v>#REF!</v>
      </c>
      <c r="F34" s="21" t="str">
        <f>IF(AND('Order form'!C38="",O34&lt;&gt;"",'Order form'!C38=""),UPPER('Order form'!#REF!),IF('Order form'!C38&lt;&gt;"",UPPER('Order form'!C38),""))</f>
        <v/>
      </c>
      <c r="G34" s="21" t="str">
        <f>IF(F34="","",IF('Order form'!$Q$11="","",'Order form'!$Q$11))</f>
        <v/>
      </c>
      <c r="H34" s="21" t="str">
        <f>IF(AND('Order form'!F38="",F34&lt;&gt;""),1,IF('Order form'!F38="","",'Order form'!F38))</f>
        <v/>
      </c>
      <c r="I34" s="80" t="e">
        <f>IF(AND('Order form'!#REF!&lt;&gt;"",O34&lt;&gt;"",'Order form'!G38=""),'Order form'!#REF!,IF('Order form'!G38&lt;&gt;"",'Order form'!G38,""))</f>
        <v>#REF!</v>
      </c>
      <c r="J34" s="80" t="e">
        <f>IF(AND('Order form'!#REF!&lt;&gt;"",$O34&lt;&gt;"",'Order form'!H38=""),'Order form'!#REF!,IF('Order form'!H38&lt;&gt;"",'Order form'!H38,""))</f>
        <v>#REF!</v>
      </c>
      <c r="K34" s="21" t="str">
        <f>IF('Order form'!K38="","",'Order form'!K38)</f>
        <v/>
      </c>
      <c r="L34" s="21" t="e">
        <f>IF('Order form'!#REF!="","",'Order form'!#REF!)</f>
        <v>#REF!</v>
      </c>
      <c r="M34" s="21" t="str">
        <f>IF('Order form'!V38="","",'Order form'!V38)</f>
        <v/>
      </c>
      <c r="N34" s="25" t="str">
        <f t="shared" si="0"/>
        <v/>
      </c>
      <c r="O34" s="21" t="str">
        <f>IF('Order form'!X38="","",'Order form'!X38)</f>
        <v/>
      </c>
      <c r="P34" s="21" t="str">
        <f>IF(O34="","",LOOKUP(O34,'Order form'!$AS$1:$AS$57,'Order form'!$AR$1:$AR$57))</f>
        <v/>
      </c>
      <c r="Q34" s="21" t="str">
        <f>IF('Order form'!Z38="","",'Order form'!Z38)</f>
        <v/>
      </c>
      <c r="R34" s="21" t="str">
        <f>IF(OR(O34="",'Order form'!$D$13=""),"",'Order form'!$D$13)</f>
        <v/>
      </c>
      <c r="S34" t="str">
        <f>IF('Order form'!Q38="","",'Order form'!Q38)</f>
        <v/>
      </c>
      <c r="T34" t="str">
        <f>IF('Order form'!S38="","",'Order form'!S38)</f>
        <v/>
      </c>
      <c r="U34" t="str">
        <f>IF('Order form'!U38="","",'Order form'!U38)</f>
        <v/>
      </c>
    </row>
    <row r="35" spans="2:21" x14ac:dyDescent="0.2">
      <c r="B35" s="21" t="e">
        <f>IF(AND('Order form'!$A$14="LKW",$O35&lt;&gt;""),2,IF(AND('Order form'!$A$14="Waggon",$O35&lt;&gt;""),1,IF(AND('Order form'!$A$14="Seeschiff",$O35&lt;&gt;""),4,IF(AND('Order form'!$A$14="Binnenschiff",$O35&lt;&gt;""),3,""))))</f>
        <v>#REF!</v>
      </c>
      <c r="C35" s="80" t="e">
        <f>IF(AND('Order form'!A38&lt;&gt;"",O35&lt;&gt;"",'Order form'!#REF!=""),'Order form'!A38,IF('Order form'!#REF!&lt;&gt;"",'Order form'!#REF!,""))</f>
        <v>#REF!</v>
      </c>
      <c r="D35" s="82" t="e">
        <f>IF(OR('Order form'!$B$16="",B35=""),"",'Order form'!$B$16)</f>
        <v>#REF!</v>
      </c>
      <c r="E35" s="21" t="e">
        <f>IF(AND('Order form'!A39="",B35&lt;&gt;""),1,IF('Order form'!A39="","",'Order form'!A39))</f>
        <v>#REF!</v>
      </c>
      <c r="F35" s="21" t="e">
        <f>IF(AND('Order form'!#REF!="",O35&lt;&gt;"",'Order form'!#REF!=""),UPPER('Order form'!C38),IF('Order form'!#REF!&lt;&gt;"",UPPER('Order form'!#REF!),""))</f>
        <v>#REF!</v>
      </c>
      <c r="G35" s="21" t="e">
        <f>IF(F35="","",IF('Order form'!$Q$11="","",'Order form'!$Q$11))</f>
        <v>#REF!</v>
      </c>
      <c r="H35" s="21" t="e">
        <f>IF(AND('Order form'!#REF!="",F35&lt;&gt;""),1,IF('Order form'!#REF!="","",'Order form'!#REF!))</f>
        <v>#REF!</v>
      </c>
      <c r="I35" s="80" t="e">
        <f>IF(AND('Order form'!G38&lt;&gt;"",O35&lt;&gt;"",'Order form'!#REF!=""),'Order form'!G38,IF('Order form'!#REF!&lt;&gt;"",'Order form'!#REF!,""))</f>
        <v>#REF!</v>
      </c>
      <c r="J35" s="80" t="e">
        <f>IF(AND('Order form'!H38&lt;&gt;"",$O35&lt;&gt;"",'Order form'!#REF!=""),'Order form'!H38,IF('Order form'!#REF!&lt;&gt;"",'Order form'!#REF!,""))</f>
        <v>#REF!</v>
      </c>
      <c r="K35" s="21" t="e">
        <f>IF('Order form'!#REF!="","",'Order form'!#REF!)</f>
        <v>#REF!</v>
      </c>
      <c r="L35" s="21" t="str">
        <f>IF('Order form'!P39="","",'Order form'!P39)</f>
        <v/>
      </c>
      <c r="M35" s="21" t="e">
        <f>IF('Order form'!#REF!="","",'Order form'!#REF!)</f>
        <v>#REF!</v>
      </c>
      <c r="N35" s="25" t="e">
        <f t="shared" si="0"/>
        <v>#REF!</v>
      </c>
      <c r="O35" s="21" t="e">
        <f>IF('Order form'!#REF!="","",'Order form'!#REF!)</f>
        <v>#REF!</v>
      </c>
      <c r="P35" s="21" t="e">
        <f>IF(O35="","",LOOKUP(O35,'Order form'!$AS$1:$AS$57,'Order form'!$AR$1:$AR$57))</f>
        <v>#REF!</v>
      </c>
      <c r="Q35" s="21" t="e">
        <f>IF('Order form'!#REF!="","",'Order form'!#REF!)</f>
        <v>#REF!</v>
      </c>
      <c r="R35" s="21" t="e">
        <f>IF(OR(O35="",'Order form'!$D$13=""),"",'Order form'!$D$13)</f>
        <v>#REF!</v>
      </c>
      <c r="S35" t="e">
        <f>IF('Order form'!#REF!="","",'Order form'!#REF!)</f>
        <v>#REF!</v>
      </c>
      <c r="T35" t="e">
        <f>IF('Order form'!#REF!="","",'Order form'!#REF!)</f>
        <v>#REF!</v>
      </c>
      <c r="U35" t="e">
        <f>IF('Order form'!#REF!="","",'Order form'!#REF!)</f>
        <v>#REF!</v>
      </c>
    </row>
    <row r="36" spans="2:21" x14ac:dyDescent="0.2">
      <c r="B36" s="21" t="str">
        <f>IF(AND('Order form'!$A$14="LKW",$O36&lt;&gt;""),2,IF(AND('Order form'!$A$14="Waggon",$O36&lt;&gt;""),1,IF(AND('Order form'!$A$14="Seeschiff",$O36&lt;&gt;""),4,IF(AND('Order form'!$A$14="Binnenschiff",$O36&lt;&gt;""),3,""))))</f>
        <v/>
      </c>
      <c r="C36" s="80" t="e">
        <f>IF(AND('Order form'!#REF!&lt;&gt;"",O36&lt;&gt;"",'Order form'!#REF!=""),'Order form'!#REF!,IF('Order form'!#REF!&lt;&gt;"",'Order form'!#REF!,""))</f>
        <v>#REF!</v>
      </c>
      <c r="D36" s="82" t="str">
        <f>IF(OR('Order form'!$B$16="",B36=""),"",'Order form'!$B$16)</f>
        <v/>
      </c>
      <c r="E36" s="21" t="str">
        <f>IF(AND('Order form'!F40="",B36&lt;&gt;""),1,IF('Order form'!F40="","",'Order form'!F40))</f>
        <v/>
      </c>
      <c r="F36" s="21" t="str">
        <f>IF(AND('Order form'!C39="",O36&lt;&gt;"",'Order form'!C39=""),UPPER('Order form'!#REF!),IF('Order form'!C39&lt;&gt;"",UPPER('Order form'!C39),""))</f>
        <v/>
      </c>
      <c r="G36" s="21" t="str">
        <f>IF(F36="","",IF('Order form'!$Q$11="","",'Order form'!$Q$11))</f>
        <v/>
      </c>
      <c r="H36" s="21" t="str">
        <f>IF(AND('Order form'!A39="",F36&lt;&gt;""),1,IF('Order form'!A39="","",'Order form'!A39))</f>
        <v>http://www1.eurogate.de/en/content/download/803/4562/version/18/file/AGB++2014_E.pdf</v>
      </c>
      <c r="I36" s="80" t="e">
        <f>IF(AND('Order form'!#REF!&lt;&gt;"",O36&lt;&gt;"",'Order form'!G39=""),'Order form'!#REF!,IF('Order form'!G39&lt;&gt;"",'Order form'!G39,""))</f>
        <v>#REF!</v>
      </c>
      <c r="J36" s="80" t="e">
        <f>IF(AND('Order form'!#REF!&lt;&gt;"",$O36&lt;&gt;"",'Order form'!H39=""),'Order form'!#REF!,IF('Order form'!H39&lt;&gt;"",'Order form'!H39,""))</f>
        <v>#REF!</v>
      </c>
      <c r="K36" s="21" t="str">
        <f>IF('Order form'!K39="","",'Order form'!K39)</f>
        <v/>
      </c>
      <c r="L36" s="21" t="str">
        <f>IF('Order form'!P40="","",'Order form'!P40)</f>
        <v/>
      </c>
      <c r="M36" s="21" t="str">
        <f>IF('Order form'!V39="","",'Order form'!V39)</f>
        <v/>
      </c>
      <c r="N36" s="84" t="str">
        <f t="shared" si="0"/>
        <v/>
      </c>
      <c r="O36" s="21" t="str">
        <f>IF('Order form'!X39="","",'Order form'!X39)</f>
        <v/>
      </c>
      <c r="P36" s="21" t="str">
        <f>IF(O36="","",LOOKUP(O36,'Order form'!$AS$1:$AS$57,'Order form'!$AR$1:$AR$57))</f>
        <v/>
      </c>
      <c r="Q36" s="21" t="str">
        <f>IF('Order form'!Z39="","",'Order form'!Z39)</f>
        <v/>
      </c>
      <c r="R36" s="21" t="str">
        <f>IF(OR(O36="",'Order form'!$D$13=""),"",'Order form'!$D$13)</f>
        <v/>
      </c>
      <c r="S36" t="str">
        <f>IF('Order form'!Q39="","",'Order form'!Q39)</f>
        <v/>
      </c>
      <c r="T36" t="str">
        <f>IF('Order form'!S39="","",'Order form'!S39)</f>
        <v/>
      </c>
      <c r="U36" t="str">
        <f>IF('Order form'!U39="","",'Order form'!U39)</f>
        <v/>
      </c>
    </row>
    <row r="37" spans="2:21" ht="12.75" customHeight="1" x14ac:dyDescent="0.2">
      <c r="B37" s="32" t="s">
        <v>209</v>
      </c>
      <c r="C37" s="83" t="s">
        <v>14</v>
      </c>
      <c r="D37" s="83" t="s">
        <v>195</v>
      </c>
      <c r="E37" s="83" t="s">
        <v>3</v>
      </c>
      <c r="F37" s="31" t="s">
        <v>0</v>
      </c>
      <c r="G37" s="31" t="s">
        <v>221</v>
      </c>
      <c r="H37" s="31" t="s">
        <v>3</v>
      </c>
      <c r="I37" s="85" t="s">
        <v>16</v>
      </c>
      <c r="J37" s="31" t="s">
        <v>1</v>
      </c>
      <c r="K37" s="31" t="s">
        <v>17</v>
      </c>
      <c r="L37" s="31" t="s">
        <v>174</v>
      </c>
      <c r="M37" s="31" t="s">
        <v>4</v>
      </c>
      <c r="N37" s="86" t="s">
        <v>213</v>
      </c>
      <c r="O37" s="83" t="s">
        <v>210</v>
      </c>
      <c r="P37" s="83" t="s">
        <v>2</v>
      </c>
      <c r="Q37" s="85" t="s">
        <v>5</v>
      </c>
      <c r="R37" s="33" t="s">
        <v>6</v>
      </c>
      <c r="S37" s="32" t="s">
        <v>222</v>
      </c>
      <c r="T37" s="32" t="s">
        <v>223</v>
      </c>
      <c r="U37" s="32" t="s">
        <v>224</v>
      </c>
    </row>
    <row r="38" spans="2:21" x14ac:dyDescent="0.2">
      <c r="N38" s="27" t="str">
        <f>IF(M17="Karton",25,IF(M17="Palette",28,IF(M17="Paket",30,IF(M17="Rolle",32,IF(M17="Ring",33,IF(M17="Sack",34,IF(M17="Schlitten/Skid",39,IF(M17="unverpackt",46,O38))))))))</f>
        <v/>
      </c>
      <c r="O38" s="28" t="str">
        <f>IF(M17="Verschlag",47,IF(M17="Stück/Unit",51,IF(M17="Unbekannt",999,"")))</f>
        <v/>
      </c>
    </row>
    <row r="39" spans="2:21" x14ac:dyDescent="0.2">
      <c r="N39" s="27" t="str">
        <f t="shared" ref="N39:N57" si="1">IF(M18="Karton",25,IF(M18="Palette",28,IF(M18="Paket",30,IF(M18="Rolle",32,IF(M18="Ring",33,IF(M18="Sack",34,IF(M18="Schlitten/Skid",39,IF(M18="unverpackt",46,O39))))))))</f>
        <v/>
      </c>
      <c r="O39" s="28" t="str">
        <f t="shared" ref="O39:O57" si="2">IF(M18="Verschlag",47,IF(M18="Stück/Unit",51,IF(M18="Unbekannt",999,"")))</f>
        <v/>
      </c>
    </row>
    <row r="40" spans="2:21" x14ac:dyDescent="0.2">
      <c r="N40" s="27" t="str">
        <f t="shared" si="1"/>
        <v/>
      </c>
      <c r="O40" s="28" t="str">
        <f t="shared" si="2"/>
        <v/>
      </c>
    </row>
    <row r="41" spans="2:21" x14ac:dyDescent="0.2">
      <c r="N41" s="27" t="str">
        <f t="shared" si="1"/>
        <v/>
      </c>
      <c r="O41" s="28" t="str">
        <f t="shared" si="2"/>
        <v/>
      </c>
    </row>
    <row r="42" spans="2:21" x14ac:dyDescent="0.2">
      <c r="N42" s="27" t="str">
        <f t="shared" si="1"/>
        <v/>
      </c>
      <c r="O42" s="28" t="str">
        <f t="shared" si="2"/>
        <v/>
      </c>
    </row>
    <row r="43" spans="2:21" x14ac:dyDescent="0.2">
      <c r="N43" s="27" t="str">
        <f t="shared" si="1"/>
        <v/>
      </c>
      <c r="O43" s="28" t="str">
        <f t="shared" si="2"/>
        <v/>
      </c>
    </row>
    <row r="44" spans="2:21" x14ac:dyDescent="0.2">
      <c r="N44" s="27" t="str">
        <f t="shared" si="1"/>
        <v/>
      </c>
      <c r="O44" s="28" t="str">
        <f t="shared" si="2"/>
        <v/>
      </c>
    </row>
    <row r="45" spans="2:21" x14ac:dyDescent="0.2">
      <c r="N45" s="27" t="str">
        <f t="shared" si="1"/>
        <v/>
      </c>
      <c r="O45" s="28" t="str">
        <f t="shared" si="2"/>
        <v/>
      </c>
    </row>
    <row r="46" spans="2:21" x14ac:dyDescent="0.2">
      <c r="N46" s="27" t="str">
        <f t="shared" si="1"/>
        <v/>
      </c>
      <c r="O46" s="28" t="str">
        <f t="shared" si="2"/>
        <v/>
      </c>
    </row>
    <row r="47" spans="2:21" x14ac:dyDescent="0.2">
      <c r="N47" s="27" t="str">
        <f t="shared" si="1"/>
        <v/>
      </c>
      <c r="O47" s="28" t="str">
        <f t="shared" si="2"/>
        <v/>
      </c>
    </row>
    <row r="48" spans="2:21" x14ac:dyDescent="0.2">
      <c r="N48" s="27" t="str">
        <f t="shared" si="1"/>
        <v/>
      </c>
      <c r="O48" s="28" t="str">
        <f t="shared" si="2"/>
        <v/>
      </c>
    </row>
    <row r="49" spans="14:15" x14ac:dyDescent="0.2">
      <c r="N49" s="27" t="str">
        <f t="shared" si="1"/>
        <v/>
      </c>
      <c r="O49" s="28" t="str">
        <f t="shared" si="2"/>
        <v/>
      </c>
    </row>
    <row r="50" spans="14:15" x14ac:dyDescent="0.2">
      <c r="N50" s="27" t="str">
        <f t="shared" si="1"/>
        <v/>
      </c>
      <c r="O50" s="28" t="str">
        <f t="shared" si="2"/>
        <v/>
      </c>
    </row>
    <row r="51" spans="14:15" x14ac:dyDescent="0.2">
      <c r="N51" s="27" t="str">
        <f t="shared" si="1"/>
        <v/>
      </c>
      <c r="O51" s="28" t="str">
        <f t="shared" si="2"/>
        <v/>
      </c>
    </row>
    <row r="52" spans="14:15" x14ac:dyDescent="0.2">
      <c r="N52" s="27" t="str">
        <f t="shared" si="1"/>
        <v/>
      </c>
      <c r="O52" s="28" t="str">
        <f t="shared" si="2"/>
        <v/>
      </c>
    </row>
    <row r="53" spans="14:15" x14ac:dyDescent="0.2">
      <c r="N53" s="27" t="e">
        <f t="shared" si="1"/>
        <v>#REF!</v>
      </c>
      <c r="O53" s="28" t="e">
        <f t="shared" si="2"/>
        <v>#REF!</v>
      </c>
    </row>
    <row r="54" spans="14:15" x14ac:dyDescent="0.2">
      <c r="N54" s="27" t="e">
        <f t="shared" si="1"/>
        <v>#REF!</v>
      </c>
      <c r="O54" s="28" t="e">
        <f t="shared" si="2"/>
        <v>#REF!</v>
      </c>
    </row>
    <row r="55" spans="14:15" x14ac:dyDescent="0.2">
      <c r="N55" s="27" t="str">
        <f t="shared" si="1"/>
        <v/>
      </c>
      <c r="O55" s="28" t="str">
        <f t="shared" si="2"/>
        <v/>
      </c>
    </row>
    <row r="56" spans="14:15" x14ac:dyDescent="0.2">
      <c r="N56" s="27" t="e">
        <f t="shared" si="1"/>
        <v>#REF!</v>
      </c>
      <c r="O56" s="28" t="e">
        <f t="shared" si="2"/>
        <v>#REF!</v>
      </c>
    </row>
    <row r="57" spans="14:15" x14ac:dyDescent="0.2">
      <c r="N57" s="25" t="str">
        <f t="shared" si="1"/>
        <v/>
      </c>
      <c r="O57" t="str">
        <f t="shared" si="2"/>
        <v/>
      </c>
    </row>
  </sheetData>
  <sheetProtection password="CD4E" sheet="1" objects="1" scenarios="1"/>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ftragsart"/>
  <dimension ref="A1:BA59"/>
  <sheetViews>
    <sheetView showGridLines="0" tabSelected="1" topLeftCell="A13" zoomScale="95" zoomScaleNormal="95" workbookViewId="0">
      <selection activeCell="Q33" sqref="Q33:U33"/>
    </sheetView>
  </sheetViews>
  <sheetFormatPr baseColWidth="10" defaultColWidth="14.7109375" defaultRowHeight="12.75" x14ac:dyDescent="0.2"/>
  <cols>
    <col min="1" max="2" width="7.7109375" customWidth="1"/>
    <col min="3" max="4" width="4.5703125" customWidth="1"/>
    <col min="5" max="5" width="6.5703125" customWidth="1"/>
    <col min="6" max="6" width="5.140625" bestFit="1" customWidth="1"/>
    <col min="7" max="7" width="8" customWidth="1"/>
    <col min="8" max="8" width="4.7109375" customWidth="1"/>
    <col min="9" max="9" width="7.5703125" customWidth="1"/>
    <col min="10" max="12" width="4.5703125" customWidth="1"/>
    <col min="13" max="15" width="3.7109375" customWidth="1"/>
    <col min="16" max="16" width="6.140625" customWidth="1"/>
    <col min="17" max="17" width="5.5703125" customWidth="1"/>
    <col min="18" max="18" width="1.85546875" customWidth="1"/>
    <col min="19" max="19" width="5.5703125" customWidth="1"/>
    <col min="20" max="20" width="1.85546875" customWidth="1"/>
    <col min="21" max="21" width="3.140625" customWidth="1"/>
    <col min="22" max="22" width="8.28515625" style="37" customWidth="1"/>
    <col min="23" max="23" width="6.7109375" style="37" customWidth="1"/>
    <col min="24" max="24" width="4.5703125" style="37" customWidth="1"/>
    <col min="25" max="25" width="21.28515625" style="37" customWidth="1"/>
    <col min="26" max="26" width="10.7109375" customWidth="1"/>
    <col min="27" max="27" width="9.5703125" customWidth="1"/>
    <col min="28" max="28" width="3.5703125" hidden="1" customWidth="1"/>
    <col min="29" max="29" width="2.7109375" style="2" hidden="1" customWidth="1"/>
    <col min="30" max="36" width="4.5703125" hidden="1" customWidth="1"/>
    <col min="37" max="37" width="29.28515625" hidden="1" customWidth="1"/>
    <col min="38" max="38" width="3.140625" hidden="1" customWidth="1"/>
    <col min="39" max="39" width="12.5703125" hidden="1" customWidth="1"/>
    <col min="40" max="40" width="5.85546875" hidden="1" customWidth="1"/>
    <col min="41" max="41" width="6.28515625" hidden="1" customWidth="1"/>
    <col min="42" max="42" width="2.42578125" hidden="1" customWidth="1"/>
    <col min="43" max="43" width="11.5703125" hidden="1" customWidth="1"/>
    <col min="44" max="44" width="5.28515625" hidden="1" customWidth="1"/>
    <col min="45" max="45" width="37.7109375" hidden="1" customWidth="1"/>
    <col min="46" max="46" width="11.28515625" style="1" hidden="1" customWidth="1"/>
    <col min="47" max="47" width="4.5703125" customWidth="1"/>
    <col min="48" max="48" width="2.42578125" bestFit="1" customWidth="1"/>
    <col min="50" max="50" width="3.85546875" customWidth="1"/>
    <col min="51" max="51" width="5.28515625" bestFit="1" customWidth="1"/>
    <col min="52" max="52" width="37.7109375" bestFit="1" customWidth="1"/>
  </cols>
  <sheetData>
    <row r="1" spans="1:53" ht="8.25" customHeight="1" x14ac:dyDescent="0.2">
      <c r="A1" s="113"/>
      <c r="B1" s="114"/>
      <c r="C1" s="114"/>
      <c r="D1" s="114"/>
      <c r="E1" s="114"/>
      <c r="F1" s="114"/>
      <c r="G1" s="114"/>
      <c r="H1" s="114"/>
      <c r="I1" s="114"/>
      <c r="J1" s="114"/>
      <c r="K1" s="114"/>
      <c r="L1" s="114"/>
      <c r="M1" s="114"/>
      <c r="N1" s="114"/>
      <c r="O1" s="114"/>
      <c r="P1" s="114"/>
      <c r="Q1" s="114"/>
      <c r="R1" s="114"/>
      <c r="S1" s="114"/>
      <c r="T1" s="114"/>
      <c r="U1" s="114"/>
      <c r="V1" s="115"/>
      <c r="W1" s="115"/>
      <c r="X1" s="115"/>
      <c r="Y1" s="115"/>
      <c r="Z1" s="114"/>
      <c r="AA1" s="116"/>
      <c r="AB1" s="52"/>
      <c r="AC1" s="15"/>
      <c r="AD1" s="52"/>
      <c r="AE1" s="52"/>
      <c r="AJ1" s="74" t="s">
        <v>191</v>
      </c>
      <c r="AK1" s="75" t="s">
        <v>192</v>
      </c>
      <c r="AL1" s="63" t="s">
        <v>34</v>
      </c>
      <c r="AM1" s="64" t="s">
        <v>18</v>
      </c>
      <c r="AN1" s="64" t="s">
        <v>62</v>
      </c>
      <c r="AO1" s="64" t="s">
        <v>178</v>
      </c>
      <c r="AP1" s="21"/>
      <c r="AQ1" s="21"/>
      <c r="AR1" s="65" t="s">
        <v>130</v>
      </c>
      <c r="AS1" s="64" t="s">
        <v>114</v>
      </c>
    </row>
    <row r="2" spans="1:53" ht="19.5" customHeight="1" x14ac:dyDescent="0.25">
      <c r="A2" s="184" t="s">
        <v>258</v>
      </c>
      <c r="B2" s="185"/>
      <c r="C2" s="185"/>
      <c r="D2" s="185"/>
      <c r="E2" s="185"/>
      <c r="F2" s="185"/>
      <c r="G2" s="186"/>
      <c r="H2" s="186"/>
      <c r="I2" s="186"/>
      <c r="J2" s="186"/>
      <c r="K2" s="186"/>
      <c r="L2" s="186"/>
      <c r="M2" s="186"/>
      <c r="N2" s="186"/>
      <c r="O2" s="186"/>
      <c r="P2" s="97"/>
      <c r="Q2" s="98"/>
      <c r="R2" s="269" t="s">
        <v>243</v>
      </c>
      <c r="S2" s="270"/>
      <c r="T2" s="270"/>
      <c r="U2" s="271"/>
      <c r="V2" s="103"/>
      <c r="W2" s="269" t="s">
        <v>311</v>
      </c>
      <c r="X2" s="270"/>
      <c r="Y2" s="270"/>
      <c r="Z2" s="271"/>
      <c r="AA2" s="117"/>
      <c r="AB2" s="34"/>
      <c r="AC2" s="34"/>
      <c r="AD2" s="17"/>
      <c r="AE2" s="16"/>
      <c r="AF2" s="3"/>
      <c r="AG2" s="3"/>
      <c r="AH2" s="7"/>
      <c r="AI2" s="7"/>
      <c r="AJ2" s="61" t="s">
        <v>214</v>
      </c>
      <c r="AK2" s="62" t="s">
        <v>215</v>
      </c>
      <c r="AL2" s="66" t="s">
        <v>38</v>
      </c>
      <c r="AM2" s="64" t="s">
        <v>22</v>
      </c>
      <c r="AN2" s="64" t="s">
        <v>63</v>
      </c>
      <c r="AO2" s="64" t="s">
        <v>179</v>
      </c>
      <c r="AP2" s="64">
        <v>1</v>
      </c>
      <c r="AQ2" s="64" t="s">
        <v>72</v>
      </c>
      <c r="AR2" s="65" t="s">
        <v>170</v>
      </c>
      <c r="AS2" s="64" t="s">
        <v>78</v>
      </c>
      <c r="AU2" s="1"/>
      <c r="AV2" s="2"/>
      <c r="AW2" s="2"/>
      <c r="AX2" s="1"/>
      <c r="AY2" s="56"/>
      <c r="AZ2" s="1"/>
      <c r="BA2" s="1"/>
    </row>
    <row r="3" spans="1:53" ht="17.25" customHeight="1" x14ac:dyDescent="0.3">
      <c r="A3" s="118"/>
      <c r="B3" s="99"/>
      <c r="C3" s="99"/>
      <c r="D3" s="99"/>
      <c r="E3" s="99"/>
      <c r="F3" s="99"/>
      <c r="G3" s="100" t="s">
        <v>270</v>
      </c>
      <c r="H3" s="97"/>
      <c r="I3" s="97"/>
      <c r="J3" s="97"/>
      <c r="K3" s="97"/>
      <c r="L3" s="97"/>
      <c r="M3" s="97"/>
      <c r="N3" s="97"/>
      <c r="O3" s="97"/>
      <c r="P3" s="97"/>
      <c r="Q3" s="101"/>
      <c r="R3" s="272"/>
      <c r="S3" s="273"/>
      <c r="T3" s="273"/>
      <c r="U3" s="274"/>
      <c r="V3" s="103"/>
      <c r="W3" s="275"/>
      <c r="X3" s="276"/>
      <c r="Y3" s="276"/>
      <c r="Z3" s="277"/>
      <c r="AA3" s="119"/>
      <c r="AB3" s="16"/>
      <c r="AC3" s="16"/>
      <c r="AD3" s="17"/>
      <c r="AE3" s="49"/>
      <c r="AF3" s="4"/>
      <c r="AG3" s="4"/>
      <c r="AH3" s="7"/>
      <c r="AI3" s="7"/>
      <c r="AJ3" s="67" t="s">
        <v>237</v>
      </c>
      <c r="AK3" s="68" t="s">
        <v>238</v>
      </c>
      <c r="AL3" s="66" t="s">
        <v>37</v>
      </c>
      <c r="AM3" s="64" t="s">
        <v>21</v>
      </c>
      <c r="AN3" s="64" t="s">
        <v>64</v>
      </c>
      <c r="AO3" s="64" t="s">
        <v>180</v>
      </c>
      <c r="AP3" s="64">
        <v>2</v>
      </c>
      <c r="AQ3" s="64" t="s">
        <v>73</v>
      </c>
      <c r="AR3" s="65" t="s">
        <v>125</v>
      </c>
      <c r="AS3" s="64" t="s">
        <v>119</v>
      </c>
      <c r="AU3" s="1"/>
      <c r="AV3" s="1"/>
      <c r="AW3" s="1"/>
      <c r="AX3" s="1"/>
      <c r="AY3" s="56"/>
      <c r="AZ3" s="1"/>
      <c r="BA3" s="1"/>
    </row>
    <row r="4" spans="1:53" ht="6" customHeight="1" x14ac:dyDescent="0.3">
      <c r="A4" s="120"/>
      <c r="B4" s="102"/>
      <c r="C4" s="103"/>
      <c r="D4" s="103"/>
      <c r="E4" s="103"/>
      <c r="F4" s="103"/>
      <c r="G4" s="103"/>
      <c r="H4" s="103"/>
      <c r="I4" s="103"/>
      <c r="J4" s="103"/>
      <c r="K4" s="103"/>
      <c r="L4" s="103"/>
      <c r="M4" s="103"/>
      <c r="N4" s="103"/>
      <c r="O4" s="103"/>
      <c r="P4" s="103"/>
      <c r="Q4" s="103"/>
      <c r="R4" s="103"/>
      <c r="S4" s="103"/>
      <c r="T4" s="103"/>
      <c r="U4" s="103"/>
      <c r="V4" s="103"/>
      <c r="W4" s="103"/>
      <c r="X4" s="103"/>
      <c r="Y4" s="103"/>
      <c r="Z4" s="103"/>
      <c r="AA4" s="121"/>
      <c r="AB4" s="17"/>
      <c r="AC4" s="17"/>
      <c r="AD4" s="17"/>
      <c r="AE4" s="17"/>
      <c r="AF4" s="7"/>
      <c r="AG4" s="7"/>
      <c r="AH4" s="7"/>
      <c r="AI4" s="7"/>
      <c r="AJ4" s="67" t="s">
        <v>39</v>
      </c>
      <c r="AK4" s="68" t="s">
        <v>7</v>
      </c>
      <c r="AL4" s="66" t="s">
        <v>36</v>
      </c>
      <c r="AM4" s="64" t="s">
        <v>20</v>
      </c>
      <c r="AN4" s="64" t="s">
        <v>65</v>
      </c>
      <c r="AO4" s="64" t="s">
        <v>181</v>
      </c>
      <c r="AP4" s="64">
        <v>3</v>
      </c>
      <c r="AQ4" s="64" t="s">
        <v>74</v>
      </c>
      <c r="AR4" s="65" t="s">
        <v>169</v>
      </c>
      <c r="AS4" s="64" t="s">
        <v>79</v>
      </c>
      <c r="AU4" s="1"/>
      <c r="AV4" s="1"/>
      <c r="AW4" s="1"/>
      <c r="AX4" s="1"/>
      <c r="AY4" s="56"/>
      <c r="AZ4" s="1"/>
      <c r="BA4" s="1"/>
    </row>
    <row r="5" spans="1:53" ht="15" x14ac:dyDescent="0.2">
      <c r="A5" s="165" t="s">
        <v>244</v>
      </c>
      <c r="B5" s="160"/>
      <c r="C5" s="160"/>
      <c r="D5" s="160"/>
      <c r="E5" s="160"/>
      <c r="F5" s="160"/>
      <c r="G5" s="161"/>
      <c r="H5" s="157" t="s">
        <v>246</v>
      </c>
      <c r="I5" s="158"/>
      <c r="J5" s="159" t="s">
        <v>247</v>
      </c>
      <c r="K5" s="160"/>
      <c r="L5" s="160"/>
      <c r="M5" s="160"/>
      <c r="N5" s="160"/>
      <c r="O5" s="160"/>
      <c r="P5" s="160"/>
      <c r="Q5" s="160"/>
      <c r="R5" s="291" t="s">
        <v>252</v>
      </c>
      <c r="S5" s="292"/>
      <c r="T5" s="292"/>
      <c r="U5" s="292"/>
      <c r="V5" s="194"/>
      <c r="W5" s="195"/>
      <c r="X5" s="195"/>
      <c r="Y5" s="195"/>
      <c r="Z5" s="195"/>
      <c r="AA5" s="196"/>
      <c r="AB5" s="17"/>
      <c r="AC5" s="17"/>
      <c r="AD5" s="17"/>
      <c r="AE5" s="17"/>
      <c r="AF5" s="7"/>
      <c r="AG5" s="7"/>
      <c r="AH5" s="7"/>
      <c r="AI5" s="8"/>
      <c r="AJ5" s="66" t="s">
        <v>40</v>
      </c>
      <c r="AK5" s="69" t="s">
        <v>8</v>
      </c>
      <c r="AL5" s="66" t="s">
        <v>35</v>
      </c>
      <c r="AM5" s="64" t="s">
        <v>19</v>
      </c>
      <c r="AN5" s="64" t="s">
        <v>66</v>
      </c>
      <c r="AO5" s="64" t="s">
        <v>182</v>
      </c>
      <c r="AP5" s="64">
        <v>4</v>
      </c>
      <c r="AQ5" s="64" t="s">
        <v>75</v>
      </c>
      <c r="AR5" s="65" t="s">
        <v>133</v>
      </c>
      <c r="AS5" s="64" t="s">
        <v>111</v>
      </c>
      <c r="AU5" s="1"/>
      <c r="AV5" s="1"/>
      <c r="AW5" s="1"/>
      <c r="AX5" s="1"/>
      <c r="AY5" s="56"/>
      <c r="AZ5" s="1"/>
      <c r="BA5" s="1"/>
    </row>
    <row r="6" spans="1:53" s="5" customFormat="1" ht="15.75" x14ac:dyDescent="0.25">
      <c r="A6" s="166"/>
      <c r="B6" s="167"/>
      <c r="C6" s="167"/>
      <c r="D6" s="167"/>
      <c r="E6" s="167"/>
      <c r="F6" s="167"/>
      <c r="G6" s="168"/>
      <c r="H6" s="137"/>
      <c r="I6" s="138"/>
      <c r="J6" s="220"/>
      <c r="K6" s="221"/>
      <c r="L6" s="221"/>
      <c r="M6" s="221"/>
      <c r="N6" s="221"/>
      <c r="O6" s="221"/>
      <c r="P6" s="221"/>
      <c r="Q6" s="221"/>
      <c r="R6" s="135" t="s">
        <v>251</v>
      </c>
      <c r="S6" s="136"/>
      <c r="T6" s="136"/>
      <c r="U6" s="136"/>
      <c r="V6" s="145"/>
      <c r="W6" s="146"/>
      <c r="X6" s="146"/>
      <c r="Y6" s="146"/>
      <c r="Z6" s="146"/>
      <c r="AA6" s="147"/>
      <c r="AB6" s="18"/>
      <c r="AC6" s="18"/>
      <c r="AD6" s="19"/>
      <c r="AE6" s="19"/>
      <c r="AF6" s="6"/>
      <c r="AG6" s="6"/>
      <c r="AH6" s="6"/>
      <c r="AI6" s="6"/>
      <c r="AJ6" s="66" t="s">
        <v>206</v>
      </c>
      <c r="AK6" s="70" t="s">
        <v>205</v>
      </c>
      <c r="AL6" s="63">
        <v>13</v>
      </c>
      <c r="AM6" s="64" t="s">
        <v>23</v>
      </c>
      <c r="AN6" s="64" t="s">
        <v>61</v>
      </c>
      <c r="AO6" s="64" t="s">
        <v>183</v>
      </c>
      <c r="AP6" s="21"/>
      <c r="AQ6" s="21"/>
      <c r="AR6" s="65" t="s">
        <v>123</v>
      </c>
      <c r="AS6" s="64" t="s">
        <v>121</v>
      </c>
      <c r="AT6" s="6"/>
      <c r="AU6" s="55"/>
      <c r="AV6" s="55"/>
      <c r="AW6" s="55"/>
      <c r="AX6" s="55"/>
      <c r="AY6" s="56"/>
      <c r="AZ6" s="1"/>
      <c r="BA6" s="55"/>
    </row>
    <row r="7" spans="1:53" ht="15" x14ac:dyDescent="0.2">
      <c r="A7" s="165" t="s">
        <v>245</v>
      </c>
      <c r="B7" s="160"/>
      <c r="C7" s="160"/>
      <c r="D7" s="160"/>
      <c r="E7" s="160"/>
      <c r="F7" s="160"/>
      <c r="G7" s="161"/>
      <c r="H7" s="157" t="s">
        <v>246</v>
      </c>
      <c r="I7" s="158"/>
      <c r="J7" s="159" t="s">
        <v>248</v>
      </c>
      <c r="K7" s="160"/>
      <c r="L7" s="160"/>
      <c r="M7" s="160"/>
      <c r="N7" s="160"/>
      <c r="O7" s="160"/>
      <c r="P7" s="160"/>
      <c r="Q7" s="160"/>
      <c r="R7" s="135" t="s">
        <v>317</v>
      </c>
      <c r="S7" s="136"/>
      <c r="T7" s="136"/>
      <c r="U7" s="136"/>
      <c r="V7" s="145"/>
      <c r="W7" s="146"/>
      <c r="X7" s="146"/>
      <c r="Y7" s="146"/>
      <c r="Z7" s="146"/>
      <c r="AA7" s="147"/>
      <c r="AB7" s="17"/>
      <c r="AC7" s="17"/>
      <c r="AD7" s="17"/>
      <c r="AE7" s="17"/>
      <c r="AF7" s="7"/>
      <c r="AG7" s="7"/>
      <c r="AH7" s="7"/>
      <c r="AI7" s="7"/>
      <c r="AJ7" s="66" t="s">
        <v>41</v>
      </c>
      <c r="AK7" s="69" t="s">
        <v>12</v>
      </c>
      <c r="AL7" s="63">
        <v>16</v>
      </c>
      <c r="AM7" s="64" t="s">
        <v>24</v>
      </c>
      <c r="AN7" s="64" t="s">
        <v>15</v>
      </c>
      <c r="AO7" s="64" t="s">
        <v>184</v>
      </c>
      <c r="AP7" s="71" t="s">
        <v>216</v>
      </c>
      <c r="AQ7" s="71"/>
      <c r="AR7" s="65" t="s">
        <v>166</v>
      </c>
      <c r="AS7" s="64" t="s">
        <v>81</v>
      </c>
      <c r="AT7" s="7"/>
      <c r="AU7" s="1"/>
      <c r="AV7" s="1"/>
      <c r="AW7" s="1"/>
      <c r="AX7" s="1"/>
      <c r="AY7" s="56"/>
      <c r="AZ7" s="1"/>
      <c r="BA7" s="1"/>
    </row>
    <row r="8" spans="1:53" s="5" customFormat="1" ht="15.75" x14ac:dyDescent="0.25">
      <c r="A8" s="166"/>
      <c r="B8" s="167"/>
      <c r="C8" s="167"/>
      <c r="D8" s="167"/>
      <c r="E8" s="167"/>
      <c r="F8" s="167"/>
      <c r="G8" s="168"/>
      <c r="H8" s="137"/>
      <c r="I8" s="138"/>
      <c r="J8" s="220"/>
      <c r="K8" s="221"/>
      <c r="L8" s="221"/>
      <c r="M8" s="221"/>
      <c r="N8" s="221"/>
      <c r="O8" s="221"/>
      <c r="P8" s="221"/>
      <c r="Q8" s="221"/>
      <c r="R8" s="222" t="s">
        <v>249</v>
      </c>
      <c r="S8" s="223"/>
      <c r="T8" s="223"/>
      <c r="U8" s="223"/>
      <c r="V8" s="286"/>
      <c r="W8" s="287"/>
      <c r="X8" s="287"/>
      <c r="Y8" s="287"/>
      <c r="Z8" s="287"/>
      <c r="AA8" s="288"/>
      <c r="AB8" s="19"/>
      <c r="AC8" s="19"/>
      <c r="AD8" s="19"/>
      <c r="AE8" s="19"/>
      <c r="AF8" s="6"/>
      <c r="AG8" s="6"/>
      <c r="AH8" s="6"/>
      <c r="AI8" s="6"/>
      <c r="AJ8" s="66" t="s">
        <v>42</v>
      </c>
      <c r="AK8" s="69" t="s">
        <v>9</v>
      </c>
      <c r="AL8" s="63">
        <v>24</v>
      </c>
      <c r="AM8" s="64" t="s">
        <v>25</v>
      </c>
      <c r="AN8" s="64" t="s">
        <v>60</v>
      </c>
      <c r="AO8" s="64" t="s">
        <v>185</v>
      </c>
      <c r="AP8" s="64"/>
      <c r="AQ8" s="64"/>
      <c r="AR8" s="65" t="s">
        <v>165</v>
      </c>
      <c r="AS8" s="64" t="s">
        <v>82</v>
      </c>
      <c r="AT8" s="6"/>
      <c r="AU8" s="55"/>
      <c r="AV8" s="55"/>
      <c r="AW8" s="55"/>
      <c r="AX8" s="55"/>
      <c r="AY8" s="56"/>
      <c r="AZ8" s="1"/>
      <c r="BA8" s="55"/>
    </row>
    <row r="9" spans="1:53" ht="18" customHeight="1" x14ac:dyDescent="0.25">
      <c r="A9" s="289" t="s">
        <v>264</v>
      </c>
      <c r="B9" s="290"/>
      <c r="C9" s="290"/>
      <c r="D9" s="290"/>
      <c r="E9" s="290"/>
      <c r="F9" s="290"/>
      <c r="G9" s="290"/>
      <c r="H9" s="290"/>
      <c r="I9" s="290"/>
      <c r="J9" s="290"/>
      <c r="K9" s="290"/>
      <c r="L9" s="290"/>
      <c r="M9" s="290"/>
      <c r="N9" s="290"/>
      <c r="O9" s="290"/>
      <c r="P9" s="290"/>
      <c r="Q9" s="290"/>
      <c r="R9" s="290"/>
      <c r="S9" s="290"/>
      <c r="T9" s="290"/>
      <c r="U9" s="290"/>
      <c r="V9" s="290"/>
      <c r="W9" s="290"/>
      <c r="X9" s="290"/>
      <c r="Y9" s="283" t="s">
        <v>304</v>
      </c>
      <c r="Z9" s="284"/>
      <c r="AA9" s="285"/>
      <c r="AB9" s="17"/>
      <c r="AC9" s="17"/>
      <c r="AD9" s="17"/>
      <c r="AE9" s="17"/>
      <c r="AF9" s="7"/>
      <c r="AG9" s="7"/>
      <c r="AH9" s="7"/>
      <c r="AI9" s="7"/>
      <c r="AJ9" s="66" t="s">
        <v>204</v>
      </c>
      <c r="AK9" s="70" t="s">
        <v>203</v>
      </c>
      <c r="AL9" s="63">
        <v>25</v>
      </c>
      <c r="AM9" s="64" t="s">
        <v>26</v>
      </c>
      <c r="AN9" s="64" t="s">
        <v>67</v>
      </c>
      <c r="AO9" s="64" t="s">
        <v>186</v>
      </c>
      <c r="AP9" s="72" t="s">
        <v>218</v>
      </c>
      <c r="AR9" s="65" t="s">
        <v>155</v>
      </c>
      <c r="AS9" s="64" t="s">
        <v>92</v>
      </c>
      <c r="AT9" s="7"/>
      <c r="AU9" s="1"/>
      <c r="AV9" s="1"/>
      <c r="AW9" s="1"/>
      <c r="AX9" s="1"/>
      <c r="AY9" s="56"/>
      <c r="AZ9" s="1"/>
      <c r="BA9" s="1"/>
    </row>
    <row r="10" spans="1:53" ht="15" x14ac:dyDescent="0.2">
      <c r="A10" s="165" t="s">
        <v>253</v>
      </c>
      <c r="B10" s="160"/>
      <c r="C10" s="160"/>
      <c r="D10" s="160"/>
      <c r="E10" s="161"/>
      <c r="F10" s="160" t="s">
        <v>255</v>
      </c>
      <c r="G10" s="160"/>
      <c r="H10" s="160"/>
      <c r="I10" s="160"/>
      <c r="J10" s="159" t="s">
        <v>254</v>
      </c>
      <c r="K10" s="160"/>
      <c r="L10" s="160"/>
      <c r="M10" s="160"/>
      <c r="N10" s="161"/>
      <c r="O10" s="159" t="s">
        <v>312</v>
      </c>
      <c r="P10" s="160"/>
      <c r="Q10" s="161"/>
      <c r="R10" s="159" t="s">
        <v>313</v>
      </c>
      <c r="S10" s="160"/>
      <c r="T10" s="160"/>
      <c r="U10" s="161"/>
      <c r="V10" s="130" t="s">
        <v>314</v>
      </c>
      <c r="W10" s="159" t="s">
        <v>256</v>
      </c>
      <c r="X10" s="160"/>
      <c r="Y10" s="127" t="s">
        <v>306</v>
      </c>
      <c r="Z10" s="281" t="s">
        <v>305</v>
      </c>
      <c r="AA10" s="282"/>
      <c r="AB10" s="17"/>
      <c r="AC10" s="17"/>
      <c r="AD10" s="17"/>
      <c r="AE10" s="17"/>
      <c r="AF10" s="7"/>
      <c r="AG10" s="7"/>
      <c r="AH10" s="7"/>
      <c r="AI10" s="7"/>
      <c r="AJ10" s="66" t="s">
        <v>43</v>
      </c>
      <c r="AK10" s="69" t="s">
        <v>175</v>
      </c>
      <c r="AL10" s="63">
        <v>28</v>
      </c>
      <c r="AM10" s="64" t="s">
        <v>27</v>
      </c>
      <c r="AN10" s="64" t="s">
        <v>68</v>
      </c>
      <c r="AO10" s="64" t="s">
        <v>187</v>
      </c>
      <c r="AP10" s="72" t="s">
        <v>217</v>
      </c>
      <c r="AR10" s="65" t="s">
        <v>154</v>
      </c>
      <c r="AS10" s="64" t="s">
        <v>93</v>
      </c>
      <c r="AU10" s="1"/>
      <c r="AV10" s="1"/>
      <c r="AW10" s="1"/>
      <c r="AX10" s="1"/>
      <c r="AY10" s="56"/>
      <c r="AZ10" s="1"/>
      <c r="BA10" s="1"/>
    </row>
    <row r="11" spans="1:53" s="5" customFormat="1" ht="16.5" customHeight="1" x14ac:dyDescent="0.25">
      <c r="A11" s="162"/>
      <c r="B11" s="163"/>
      <c r="C11" s="163"/>
      <c r="D11" s="163"/>
      <c r="E11" s="164"/>
      <c r="F11" s="163"/>
      <c r="G11" s="163"/>
      <c r="H11" s="163"/>
      <c r="I11" s="163"/>
      <c r="J11" s="177"/>
      <c r="K11" s="178"/>
      <c r="L11" s="178"/>
      <c r="M11" s="178"/>
      <c r="N11" s="179"/>
      <c r="O11" s="180"/>
      <c r="P11" s="181"/>
      <c r="Q11" s="182"/>
      <c r="R11" s="278"/>
      <c r="S11" s="279"/>
      <c r="T11" s="279"/>
      <c r="U11" s="280"/>
      <c r="V11" s="131"/>
      <c r="W11" s="183"/>
      <c r="X11" s="163"/>
      <c r="Y11" s="261"/>
      <c r="Z11" s="148"/>
      <c r="AA11" s="149"/>
      <c r="AB11" s="19"/>
      <c r="AC11" s="19"/>
      <c r="AD11" s="19"/>
      <c r="AE11" s="19"/>
      <c r="AF11" s="6"/>
      <c r="AG11" s="6"/>
      <c r="AH11" s="6"/>
      <c r="AI11" s="6"/>
      <c r="AJ11" s="66" t="s">
        <v>43</v>
      </c>
      <c r="AK11" s="69" t="s">
        <v>176</v>
      </c>
      <c r="AL11" s="63">
        <v>30</v>
      </c>
      <c r="AM11" s="64" t="s">
        <v>28</v>
      </c>
      <c r="AN11" s="64" t="s">
        <v>69</v>
      </c>
      <c r="AO11" s="64" t="s">
        <v>188</v>
      </c>
      <c r="AP11" s="21"/>
      <c r="AQ11" s="132" t="s">
        <v>315</v>
      </c>
      <c r="AR11" s="65" t="s">
        <v>153</v>
      </c>
      <c r="AS11" s="64" t="s">
        <v>94</v>
      </c>
      <c r="AT11" s="55"/>
      <c r="AU11" s="55"/>
      <c r="AV11" s="55"/>
      <c r="AW11" s="55"/>
      <c r="AX11" s="55"/>
      <c r="AY11" s="56"/>
      <c r="AZ11" s="1"/>
      <c r="BA11" s="55"/>
    </row>
    <row r="12" spans="1:53" ht="12" customHeight="1" x14ac:dyDescent="0.2">
      <c r="A12" s="169"/>
      <c r="B12" s="170"/>
      <c r="C12" s="104"/>
      <c r="D12" s="105"/>
      <c r="E12" s="105"/>
      <c r="F12" s="105"/>
      <c r="G12" s="105"/>
      <c r="H12" s="263" t="s">
        <v>262</v>
      </c>
      <c r="I12" s="263"/>
      <c r="J12" s="263"/>
      <c r="K12" s="263"/>
      <c r="L12" s="263"/>
      <c r="M12" s="105"/>
      <c r="N12" s="105"/>
      <c r="O12" s="103"/>
      <c r="P12" s="103"/>
      <c r="Q12" s="103"/>
      <c r="R12" s="103"/>
      <c r="S12" s="103"/>
      <c r="T12" s="103"/>
      <c r="U12" s="103"/>
      <c r="V12" s="103"/>
      <c r="W12" s="103"/>
      <c r="X12" s="103"/>
      <c r="Y12" s="262"/>
      <c r="Z12" s="150"/>
      <c r="AA12" s="151"/>
      <c r="AB12" s="17"/>
      <c r="AC12" s="17"/>
      <c r="AD12" s="17"/>
      <c r="AE12" s="17"/>
      <c r="AF12" s="7"/>
      <c r="AG12" s="7"/>
      <c r="AH12" s="7"/>
      <c r="AI12" s="7"/>
      <c r="AJ12" s="66" t="s">
        <v>44</v>
      </c>
      <c r="AK12" s="69" t="s">
        <v>177</v>
      </c>
      <c r="AL12" s="63">
        <v>32</v>
      </c>
      <c r="AM12" s="64" t="s">
        <v>29</v>
      </c>
      <c r="AN12" s="64" t="s">
        <v>70</v>
      </c>
      <c r="AO12" s="64" t="s">
        <v>189</v>
      </c>
      <c r="AP12" s="21"/>
      <c r="AQ12" s="132" t="s">
        <v>316</v>
      </c>
      <c r="AR12" s="65" t="s">
        <v>150</v>
      </c>
      <c r="AS12" s="64" t="s">
        <v>173</v>
      </c>
      <c r="AT12" s="7"/>
      <c r="AU12" s="1"/>
      <c r="AV12" s="1"/>
      <c r="AW12" s="1"/>
      <c r="AX12" s="1"/>
      <c r="AY12" s="56"/>
      <c r="AZ12" s="1"/>
      <c r="BA12" s="1"/>
    </row>
    <row r="13" spans="1:53" ht="15" customHeight="1" x14ac:dyDescent="0.2">
      <c r="A13" s="171" t="s">
        <v>257</v>
      </c>
      <c r="B13" s="172"/>
      <c r="C13" s="173"/>
      <c r="D13" s="296" t="s">
        <v>268</v>
      </c>
      <c r="E13" s="297"/>
      <c r="F13" s="298"/>
      <c r="G13" s="302" t="s">
        <v>263</v>
      </c>
      <c r="H13" s="303"/>
      <c r="I13" s="303"/>
      <c r="J13" s="303"/>
      <c r="K13" s="303"/>
      <c r="L13" s="303"/>
      <c r="M13" s="303"/>
      <c r="N13" s="303"/>
      <c r="O13" s="303"/>
      <c r="P13" s="303"/>
      <c r="Q13" s="303"/>
      <c r="R13" s="303"/>
      <c r="S13" s="303"/>
      <c r="T13" s="303"/>
      <c r="U13" s="303"/>
      <c r="V13" s="303"/>
      <c r="W13" s="303"/>
      <c r="X13" s="304"/>
      <c r="Y13" s="152" t="s">
        <v>302</v>
      </c>
      <c r="Z13" s="153"/>
      <c r="AA13" s="154"/>
      <c r="AB13" s="36"/>
      <c r="AC13" s="36"/>
      <c r="AD13" s="36"/>
      <c r="AE13" s="36"/>
      <c r="AF13" s="9"/>
      <c r="AG13" s="9"/>
      <c r="AH13" s="9"/>
      <c r="AI13" s="9"/>
      <c r="AJ13" s="66" t="s">
        <v>51</v>
      </c>
      <c r="AK13" s="69" t="s">
        <v>47</v>
      </c>
      <c r="AL13" s="63">
        <v>33</v>
      </c>
      <c r="AM13" s="64" t="s">
        <v>30</v>
      </c>
      <c r="AN13" s="64" t="s">
        <v>71</v>
      </c>
      <c r="AO13" s="64" t="s">
        <v>190</v>
      </c>
      <c r="AP13" s="21"/>
      <c r="AQ13" s="21"/>
      <c r="AR13" s="65" t="s">
        <v>152</v>
      </c>
      <c r="AS13" s="64" t="s">
        <v>95</v>
      </c>
      <c r="AT13" s="7"/>
      <c r="AU13" s="1"/>
      <c r="AV13" s="1"/>
      <c r="AW13" s="1"/>
      <c r="AX13" s="1"/>
      <c r="AY13" s="56"/>
      <c r="AZ13" s="1"/>
      <c r="BA13" s="1"/>
    </row>
    <row r="14" spans="1:53" s="13" customFormat="1" ht="18" customHeight="1" x14ac:dyDescent="0.2">
      <c r="A14" s="174"/>
      <c r="B14" s="175"/>
      <c r="C14" s="176"/>
      <c r="D14" s="299"/>
      <c r="E14" s="300"/>
      <c r="F14" s="301"/>
      <c r="G14" s="139"/>
      <c r="H14" s="140"/>
      <c r="I14" s="140"/>
      <c r="J14" s="140"/>
      <c r="K14" s="140"/>
      <c r="L14" s="140"/>
      <c r="M14" s="140"/>
      <c r="N14" s="140"/>
      <c r="O14" s="140"/>
      <c r="P14" s="140"/>
      <c r="Q14" s="140"/>
      <c r="R14" s="140"/>
      <c r="S14" s="140"/>
      <c r="T14" s="140"/>
      <c r="U14" s="140"/>
      <c r="V14" s="140"/>
      <c r="W14" s="140"/>
      <c r="X14" s="141"/>
      <c r="Y14" s="126" t="s">
        <v>300</v>
      </c>
      <c r="Z14" s="259" t="s">
        <v>301</v>
      </c>
      <c r="AA14" s="260"/>
      <c r="AB14" s="50"/>
      <c r="AC14" s="50"/>
      <c r="AD14" s="50"/>
      <c r="AE14" s="50"/>
      <c r="AF14" s="11"/>
      <c r="AG14" s="11"/>
      <c r="AH14" s="11"/>
      <c r="AI14" s="11"/>
      <c r="AJ14" s="66" t="s">
        <v>44</v>
      </c>
      <c r="AK14" s="69" t="s">
        <v>200</v>
      </c>
      <c r="AL14" s="63">
        <v>34</v>
      </c>
      <c r="AM14" s="64" t="s">
        <v>31</v>
      </c>
      <c r="AN14" s="21"/>
      <c r="AO14" s="21"/>
      <c r="AP14" s="21"/>
      <c r="AQ14" s="21"/>
      <c r="AR14" s="65" t="s">
        <v>135</v>
      </c>
      <c r="AS14" s="64" t="s">
        <v>109</v>
      </c>
      <c r="AT14" s="12"/>
      <c r="AU14" s="57"/>
      <c r="AV14" s="57"/>
      <c r="AW14" s="57"/>
      <c r="AX14" s="57"/>
      <c r="AY14" s="56"/>
      <c r="AZ14" s="1"/>
      <c r="BA14" s="57"/>
    </row>
    <row r="15" spans="1:53" ht="12.75" customHeight="1" x14ac:dyDescent="0.2">
      <c r="A15" s="122" t="s">
        <v>259</v>
      </c>
      <c r="B15" s="155" t="s">
        <v>260</v>
      </c>
      <c r="C15" s="156"/>
      <c r="D15" s="189" t="s">
        <v>261</v>
      </c>
      <c r="E15" s="190"/>
      <c r="F15" s="191"/>
      <c r="G15" s="142"/>
      <c r="H15" s="143"/>
      <c r="I15" s="143"/>
      <c r="J15" s="143"/>
      <c r="K15" s="143"/>
      <c r="L15" s="143"/>
      <c r="M15" s="143"/>
      <c r="N15" s="143"/>
      <c r="O15" s="143"/>
      <c r="P15" s="143"/>
      <c r="Q15" s="143"/>
      <c r="R15" s="143"/>
      <c r="S15" s="143"/>
      <c r="T15" s="143"/>
      <c r="U15" s="143"/>
      <c r="V15" s="143"/>
      <c r="W15" s="143"/>
      <c r="X15" s="144"/>
      <c r="Y15" s="261"/>
      <c r="Z15" s="148"/>
      <c r="AA15" s="149"/>
      <c r="AB15" s="36"/>
      <c r="AC15" s="36"/>
      <c r="AD15" s="36"/>
      <c r="AE15" s="36"/>
      <c r="AF15" s="9"/>
      <c r="AG15" s="9"/>
      <c r="AH15" s="9"/>
      <c r="AI15" s="9"/>
      <c r="AJ15" s="66" t="s">
        <v>52</v>
      </c>
      <c r="AK15" s="69" t="s">
        <v>48</v>
      </c>
      <c r="AL15" s="63">
        <v>39</v>
      </c>
      <c r="AM15" s="64" t="s">
        <v>211</v>
      </c>
      <c r="AN15" s="21"/>
      <c r="AO15" s="21"/>
      <c r="AP15" s="21"/>
      <c r="AQ15" s="21"/>
      <c r="AR15" s="65" t="s">
        <v>134</v>
      </c>
      <c r="AS15" s="64" t="s">
        <v>110</v>
      </c>
      <c r="AT15" s="7"/>
      <c r="AU15" s="1"/>
      <c r="AV15" s="1"/>
      <c r="AW15" s="1"/>
      <c r="AX15" s="1"/>
      <c r="AY15" s="56"/>
      <c r="AZ15" s="1"/>
      <c r="BA15" s="1"/>
    </row>
    <row r="16" spans="1:53" s="13" customFormat="1" ht="15.75" customHeight="1" x14ac:dyDescent="0.2">
      <c r="A16" s="123" t="s">
        <v>239</v>
      </c>
      <c r="B16" s="206"/>
      <c r="C16" s="207"/>
      <c r="D16" s="199"/>
      <c r="E16" s="200"/>
      <c r="F16" s="201"/>
      <c r="G16" s="142"/>
      <c r="H16" s="143"/>
      <c r="I16" s="143"/>
      <c r="J16" s="143"/>
      <c r="K16" s="143"/>
      <c r="L16" s="143"/>
      <c r="M16" s="143"/>
      <c r="N16" s="143"/>
      <c r="O16" s="143"/>
      <c r="P16" s="143"/>
      <c r="Q16" s="143"/>
      <c r="R16" s="143"/>
      <c r="S16" s="143"/>
      <c r="T16" s="143"/>
      <c r="U16" s="143"/>
      <c r="V16" s="143"/>
      <c r="W16" s="143"/>
      <c r="X16" s="144"/>
      <c r="Y16" s="262"/>
      <c r="Z16" s="150"/>
      <c r="AA16" s="151"/>
      <c r="AB16" s="50"/>
      <c r="AC16" s="50"/>
      <c r="AD16" s="50"/>
      <c r="AE16" s="50"/>
      <c r="AF16" s="11"/>
      <c r="AG16" s="11"/>
      <c r="AH16" s="11"/>
      <c r="AI16" s="11"/>
      <c r="AJ16" s="66" t="s">
        <v>55</v>
      </c>
      <c r="AK16" s="69" t="s">
        <v>53</v>
      </c>
      <c r="AL16" s="63">
        <v>46</v>
      </c>
      <c r="AM16" s="64" t="s">
        <v>32</v>
      </c>
      <c r="AN16" s="21"/>
      <c r="AO16" s="21"/>
      <c r="AP16" s="21"/>
      <c r="AQ16" s="21"/>
      <c r="AR16" s="65" t="s">
        <v>164</v>
      </c>
      <c r="AS16" s="64" t="s">
        <v>83</v>
      </c>
      <c r="AT16" s="12"/>
      <c r="AU16" s="57"/>
      <c r="AV16" s="57"/>
      <c r="AW16" s="57"/>
      <c r="AX16" s="57"/>
      <c r="AY16" s="56"/>
      <c r="AZ16" s="1"/>
      <c r="BA16" s="57"/>
    </row>
    <row r="17" spans="1:53" s="13" customFormat="1" ht="15.75" customHeight="1" x14ac:dyDescent="0.2">
      <c r="A17" s="123" t="s">
        <v>240</v>
      </c>
      <c r="B17" s="218"/>
      <c r="C17" s="219"/>
      <c r="D17" s="199"/>
      <c r="E17" s="200"/>
      <c r="F17" s="201"/>
      <c r="G17" s="142"/>
      <c r="H17" s="143"/>
      <c r="I17" s="143"/>
      <c r="J17" s="143"/>
      <c r="K17" s="143"/>
      <c r="L17" s="143"/>
      <c r="M17" s="143"/>
      <c r="N17" s="143"/>
      <c r="O17" s="143"/>
      <c r="P17" s="143"/>
      <c r="Q17" s="143"/>
      <c r="R17" s="143"/>
      <c r="S17" s="143"/>
      <c r="T17" s="143"/>
      <c r="U17" s="143"/>
      <c r="V17" s="143"/>
      <c r="W17" s="143"/>
      <c r="X17" s="144"/>
      <c r="Y17" s="152" t="s">
        <v>318</v>
      </c>
      <c r="Z17" s="153"/>
      <c r="AA17" s="154"/>
      <c r="AB17" s="50"/>
      <c r="AC17" s="50"/>
      <c r="AD17" s="50"/>
      <c r="AE17" s="50"/>
      <c r="AF17" s="11"/>
      <c r="AG17" s="11"/>
      <c r="AH17" s="11"/>
      <c r="AI17" s="11"/>
      <c r="AJ17" s="66"/>
      <c r="AK17" s="69"/>
      <c r="AL17" s="63"/>
      <c r="AM17" s="64"/>
      <c r="AN17" s="21"/>
      <c r="AO17" s="21"/>
      <c r="AP17" s="21"/>
      <c r="AQ17" s="21"/>
      <c r="AR17" s="65"/>
      <c r="AS17" s="64"/>
      <c r="AT17" s="12"/>
      <c r="AU17" s="57"/>
      <c r="AV17" s="57"/>
      <c r="AW17" s="57"/>
      <c r="AX17" s="57"/>
      <c r="AY17" s="56"/>
      <c r="AZ17" s="1"/>
      <c r="BA17" s="57"/>
    </row>
    <row r="18" spans="1:53" s="13" customFormat="1" ht="15.75" customHeight="1" x14ac:dyDescent="0.2">
      <c r="A18" s="124" t="s">
        <v>241</v>
      </c>
      <c r="B18" s="218"/>
      <c r="C18" s="219"/>
      <c r="D18" s="199"/>
      <c r="E18" s="200"/>
      <c r="F18" s="201"/>
      <c r="G18" s="142"/>
      <c r="H18" s="143"/>
      <c r="I18" s="143"/>
      <c r="J18" s="143"/>
      <c r="K18" s="143"/>
      <c r="L18" s="143"/>
      <c r="M18" s="143"/>
      <c r="N18" s="143"/>
      <c r="O18" s="143"/>
      <c r="P18" s="143"/>
      <c r="Q18" s="143"/>
      <c r="R18" s="143"/>
      <c r="S18" s="143"/>
      <c r="T18" s="143"/>
      <c r="U18" s="143"/>
      <c r="V18" s="143"/>
      <c r="W18" s="143"/>
      <c r="X18" s="144"/>
      <c r="Y18" s="126" t="s">
        <v>300</v>
      </c>
      <c r="Z18" s="259" t="s">
        <v>301</v>
      </c>
      <c r="AA18" s="260"/>
      <c r="AB18" s="50"/>
      <c r="AC18" s="50"/>
      <c r="AD18" s="50"/>
      <c r="AE18" s="50"/>
      <c r="AF18" s="11"/>
      <c r="AG18" s="11"/>
      <c r="AH18" s="11"/>
      <c r="AI18" s="11"/>
      <c r="AJ18" s="66"/>
      <c r="AK18" s="69"/>
      <c r="AL18" s="63"/>
      <c r="AM18" s="64"/>
      <c r="AN18" s="21"/>
      <c r="AO18" s="21"/>
      <c r="AP18" s="21"/>
      <c r="AQ18" s="21"/>
      <c r="AR18" s="65"/>
      <c r="AS18" s="64"/>
      <c r="AT18" s="12"/>
      <c r="AU18" s="57"/>
      <c r="AV18" s="57"/>
      <c r="AW18" s="57"/>
      <c r="AX18" s="57"/>
      <c r="AY18" s="56"/>
      <c r="AZ18" s="1"/>
      <c r="BA18" s="57"/>
    </row>
    <row r="19" spans="1:53" s="13" customFormat="1" ht="15.75" customHeight="1" x14ac:dyDescent="0.2">
      <c r="A19" s="124" t="s">
        <v>242</v>
      </c>
      <c r="B19" s="128"/>
      <c r="C19" s="129"/>
      <c r="D19" s="199"/>
      <c r="E19" s="200"/>
      <c r="F19" s="201"/>
      <c r="G19" s="142"/>
      <c r="H19" s="143"/>
      <c r="I19" s="143"/>
      <c r="J19" s="143"/>
      <c r="K19" s="143"/>
      <c r="L19" s="143"/>
      <c r="M19" s="143"/>
      <c r="N19" s="143"/>
      <c r="O19" s="143"/>
      <c r="P19" s="143"/>
      <c r="Q19" s="143"/>
      <c r="R19" s="143"/>
      <c r="S19" s="143"/>
      <c r="T19" s="143"/>
      <c r="U19" s="143"/>
      <c r="V19" s="143"/>
      <c r="W19" s="143"/>
      <c r="X19" s="144"/>
      <c r="Y19" s="261"/>
      <c r="Z19" s="148"/>
      <c r="AA19" s="149"/>
      <c r="AB19" s="50"/>
      <c r="AC19" s="50"/>
      <c r="AD19" s="50"/>
      <c r="AE19" s="50"/>
      <c r="AF19" s="11"/>
      <c r="AG19" s="11"/>
      <c r="AH19" s="11"/>
      <c r="AI19" s="11"/>
      <c r="AJ19" s="66"/>
      <c r="AK19" s="69"/>
      <c r="AL19" s="63"/>
      <c r="AM19" s="64"/>
      <c r="AN19" s="21"/>
      <c r="AO19" s="21"/>
      <c r="AP19" s="21"/>
      <c r="AQ19" s="21"/>
      <c r="AR19" s="65"/>
      <c r="AS19" s="64"/>
      <c r="AT19" s="12"/>
      <c r="AU19" s="57"/>
      <c r="AV19" s="57"/>
      <c r="AW19" s="57"/>
      <c r="AX19" s="57"/>
      <c r="AY19" s="56"/>
      <c r="AZ19" s="1"/>
      <c r="BA19" s="57"/>
    </row>
    <row r="20" spans="1:53" s="13" customFormat="1" ht="15.75" customHeight="1" thickBot="1" x14ac:dyDescent="0.25">
      <c r="A20" s="125" t="s">
        <v>303</v>
      </c>
      <c r="B20" s="216"/>
      <c r="C20" s="217"/>
      <c r="D20" s="210"/>
      <c r="E20" s="211"/>
      <c r="F20" s="212"/>
      <c r="G20" s="264"/>
      <c r="H20" s="265"/>
      <c r="I20" s="265"/>
      <c r="J20" s="265"/>
      <c r="K20" s="265"/>
      <c r="L20" s="265"/>
      <c r="M20" s="265"/>
      <c r="N20" s="265"/>
      <c r="O20" s="265"/>
      <c r="P20" s="265"/>
      <c r="Q20" s="265"/>
      <c r="R20" s="265"/>
      <c r="S20" s="265"/>
      <c r="T20" s="265"/>
      <c r="U20" s="265"/>
      <c r="V20" s="265"/>
      <c r="W20" s="265"/>
      <c r="X20" s="266"/>
      <c r="Y20" s="309"/>
      <c r="Z20" s="310"/>
      <c r="AA20" s="311"/>
      <c r="AB20" s="50"/>
      <c r="AC20" s="50"/>
      <c r="AD20" s="50"/>
      <c r="AE20" s="50"/>
      <c r="AF20" s="11"/>
      <c r="AG20" s="11"/>
      <c r="AH20" s="11"/>
      <c r="AI20" s="11"/>
      <c r="AJ20" s="66"/>
      <c r="AK20" s="69"/>
      <c r="AL20" s="63"/>
      <c r="AM20" s="64"/>
      <c r="AN20" s="21"/>
      <c r="AO20" s="21"/>
      <c r="AP20" s="21"/>
      <c r="AQ20" s="21"/>
      <c r="AR20" s="65"/>
      <c r="AS20" s="64"/>
      <c r="AT20" s="12"/>
      <c r="AU20" s="57"/>
      <c r="AV20" s="57"/>
      <c r="AW20" s="57"/>
      <c r="AX20" s="57"/>
      <c r="AY20" s="56"/>
      <c r="AZ20" s="1"/>
      <c r="BA20" s="57"/>
    </row>
    <row r="21" spans="1:53" ht="27.75" customHeight="1" thickBot="1" x14ac:dyDescent="0.25">
      <c r="A21" s="208" t="s">
        <v>265</v>
      </c>
      <c r="B21" s="209"/>
      <c r="C21" s="213" t="s">
        <v>266</v>
      </c>
      <c r="D21" s="214"/>
      <c r="E21" s="215"/>
      <c r="F21" s="106" t="s">
        <v>267</v>
      </c>
      <c r="G21" s="107" t="s">
        <v>271</v>
      </c>
      <c r="H21" s="247" t="s">
        <v>272</v>
      </c>
      <c r="I21" s="248"/>
      <c r="J21" s="249"/>
      <c r="K21" s="256" t="s">
        <v>273</v>
      </c>
      <c r="L21" s="257"/>
      <c r="M21" s="257"/>
      <c r="N21" s="257"/>
      <c r="O21" s="252"/>
      <c r="P21" s="108" t="s">
        <v>267</v>
      </c>
      <c r="Q21" s="251" t="s">
        <v>274</v>
      </c>
      <c r="R21" s="257"/>
      <c r="S21" s="257"/>
      <c r="T21" s="257"/>
      <c r="U21" s="252"/>
      <c r="V21" s="251" t="s">
        <v>275</v>
      </c>
      <c r="W21" s="252"/>
      <c r="X21" s="267" t="s">
        <v>276</v>
      </c>
      <c r="Y21" s="308"/>
      <c r="Z21" s="267" t="s">
        <v>277</v>
      </c>
      <c r="AA21" s="268"/>
      <c r="AB21" s="51"/>
      <c r="AC21" s="51"/>
      <c r="AD21" s="51"/>
      <c r="AE21" s="51"/>
      <c r="AF21" s="10"/>
      <c r="AG21" s="10"/>
      <c r="AH21" s="7"/>
      <c r="AI21" s="7"/>
      <c r="AJ21" s="66" t="s">
        <v>196</v>
      </c>
      <c r="AK21" s="69" t="s">
        <v>197</v>
      </c>
      <c r="AL21" s="63">
        <v>47</v>
      </c>
      <c r="AM21" s="64" t="s">
        <v>33</v>
      </c>
      <c r="AN21" s="21"/>
      <c r="AO21" s="21"/>
      <c r="AP21" s="21"/>
      <c r="AQ21" s="21"/>
      <c r="AR21" s="65" t="s">
        <v>163</v>
      </c>
      <c r="AS21" s="64" t="s">
        <v>84</v>
      </c>
      <c r="AT21" s="7"/>
      <c r="AU21" s="1"/>
      <c r="AV21" s="1"/>
      <c r="AW21" s="1"/>
      <c r="AX21" s="1"/>
      <c r="AY21" s="56"/>
      <c r="AZ21" s="1"/>
      <c r="BA21" s="1"/>
    </row>
    <row r="22" spans="1:53" s="5" customFormat="1" ht="17.25" customHeight="1" x14ac:dyDescent="0.25">
      <c r="A22" s="197"/>
      <c r="B22" s="198"/>
      <c r="C22" s="197"/>
      <c r="D22" s="205"/>
      <c r="E22" s="205"/>
      <c r="F22" s="109"/>
      <c r="G22" s="109"/>
      <c r="H22" s="202"/>
      <c r="I22" s="203"/>
      <c r="J22" s="204"/>
      <c r="K22" s="245"/>
      <c r="L22" s="246"/>
      <c r="M22" s="246"/>
      <c r="N22" s="246"/>
      <c r="O22" s="246"/>
      <c r="P22" s="133"/>
      <c r="Q22" s="235"/>
      <c r="R22" s="236"/>
      <c r="S22" s="236"/>
      <c r="T22" s="236"/>
      <c r="U22" s="237"/>
      <c r="V22" s="250"/>
      <c r="W22" s="193"/>
      <c r="X22" s="192"/>
      <c r="Y22" s="193"/>
      <c r="Z22" s="187"/>
      <c r="AA22" s="188"/>
      <c r="AB22" s="19"/>
      <c r="AC22" s="19"/>
      <c r="AD22" s="19"/>
      <c r="AE22" s="19"/>
      <c r="AF22" s="6"/>
      <c r="AG22" s="6"/>
      <c r="AH22" s="6"/>
      <c r="AI22" s="6"/>
      <c r="AJ22" s="66" t="s">
        <v>46</v>
      </c>
      <c r="AK22" s="69" t="s">
        <v>10</v>
      </c>
      <c r="AL22" s="63">
        <v>51</v>
      </c>
      <c r="AM22" s="64" t="s">
        <v>212</v>
      </c>
      <c r="AN22" s="21"/>
      <c r="AO22" s="21"/>
      <c r="AP22" s="21"/>
      <c r="AQ22" s="21"/>
      <c r="AR22" s="65" t="s">
        <v>162</v>
      </c>
      <c r="AS22" s="64" t="s">
        <v>85</v>
      </c>
      <c r="AT22" s="6"/>
      <c r="AU22" s="55"/>
      <c r="AV22" s="55"/>
      <c r="AW22" s="55"/>
      <c r="AX22" s="55"/>
      <c r="AY22" s="56"/>
      <c r="AZ22" s="1"/>
      <c r="BA22" s="55"/>
    </row>
    <row r="23" spans="1:53" s="5" customFormat="1" ht="17.25" customHeight="1" x14ac:dyDescent="0.25">
      <c r="A23" s="224"/>
      <c r="B23" s="244"/>
      <c r="C23" s="226"/>
      <c r="D23" s="226"/>
      <c r="E23" s="226"/>
      <c r="F23" s="110"/>
      <c r="G23" s="110"/>
      <c r="H23" s="232"/>
      <c r="I23" s="233"/>
      <c r="J23" s="234"/>
      <c r="K23" s="230"/>
      <c r="L23" s="231"/>
      <c r="M23" s="231"/>
      <c r="N23" s="231"/>
      <c r="O23" s="231"/>
      <c r="P23" s="134"/>
      <c r="Q23" s="235"/>
      <c r="R23" s="236"/>
      <c r="S23" s="236"/>
      <c r="T23" s="236"/>
      <c r="U23" s="237"/>
      <c r="V23" s="227"/>
      <c r="W23" s="228"/>
      <c r="X23" s="229"/>
      <c r="Y23" s="228"/>
      <c r="Z23" s="238"/>
      <c r="AA23" s="239"/>
      <c r="AB23" s="19"/>
      <c r="AC23" s="19"/>
      <c r="AD23" s="19"/>
      <c r="AE23" s="19"/>
      <c r="AF23" s="6"/>
      <c r="AG23" s="6"/>
      <c r="AH23" s="6"/>
      <c r="AI23" s="6"/>
      <c r="AJ23" s="66" t="s">
        <v>208</v>
      </c>
      <c r="AK23" s="69" t="s">
        <v>201</v>
      </c>
      <c r="AL23" s="25"/>
      <c r="AM23" s="21"/>
      <c r="AN23" s="21"/>
      <c r="AO23" s="21"/>
      <c r="AP23" s="21"/>
      <c r="AQ23" s="21"/>
      <c r="AR23" s="65" t="s">
        <v>161</v>
      </c>
      <c r="AS23" s="64" t="s">
        <v>86</v>
      </c>
      <c r="AT23" s="6"/>
      <c r="AU23" s="55"/>
      <c r="AV23" s="55"/>
      <c r="AW23" s="55"/>
      <c r="AX23" s="55"/>
      <c r="AY23" s="56"/>
      <c r="AZ23" s="1"/>
      <c r="BA23" s="55"/>
    </row>
    <row r="24" spans="1:53" s="5" customFormat="1" ht="17.25" customHeight="1" x14ac:dyDescent="0.25">
      <c r="A24" s="224"/>
      <c r="B24" s="225"/>
      <c r="C24" s="224"/>
      <c r="D24" s="226"/>
      <c r="E24" s="226"/>
      <c r="F24" s="110"/>
      <c r="G24" s="110"/>
      <c r="H24" s="232"/>
      <c r="I24" s="233"/>
      <c r="J24" s="234"/>
      <c r="K24" s="230"/>
      <c r="L24" s="231"/>
      <c r="M24" s="231"/>
      <c r="N24" s="231"/>
      <c r="O24" s="231"/>
      <c r="P24" s="134"/>
      <c r="Q24" s="240"/>
      <c r="R24" s="241"/>
      <c r="S24" s="241"/>
      <c r="T24" s="241"/>
      <c r="U24" s="242"/>
      <c r="V24" s="227"/>
      <c r="W24" s="228"/>
      <c r="X24" s="229"/>
      <c r="Y24" s="228"/>
      <c r="Z24" s="238"/>
      <c r="AA24" s="239"/>
      <c r="AB24" s="19"/>
      <c r="AC24" s="19"/>
      <c r="AD24" s="19"/>
      <c r="AE24" s="19"/>
      <c r="AF24" s="6"/>
      <c r="AG24" s="6"/>
      <c r="AH24" s="6"/>
      <c r="AI24" s="6"/>
      <c r="AJ24" s="66" t="s">
        <v>198</v>
      </c>
      <c r="AK24" s="69" t="s">
        <v>199</v>
      </c>
      <c r="AL24" s="25"/>
      <c r="AM24" s="21"/>
      <c r="AN24" s="21"/>
      <c r="AO24" s="21"/>
      <c r="AP24" s="21"/>
      <c r="AQ24" s="21"/>
      <c r="AR24" s="65" t="s">
        <v>159</v>
      </c>
      <c r="AS24" s="64" t="s">
        <v>87</v>
      </c>
      <c r="AT24" s="6"/>
      <c r="AU24" s="55"/>
      <c r="AV24" s="55"/>
      <c r="AW24" s="55"/>
      <c r="AX24" s="55"/>
      <c r="AY24" s="56"/>
      <c r="AZ24" s="1"/>
      <c r="BA24" s="55"/>
    </row>
    <row r="25" spans="1:53" s="5" customFormat="1" ht="17.25" customHeight="1" x14ac:dyDescent="0.25">
      <c r="A25" s="224"/>
      <c r="B25" s="225"/>
      <c r="C25" s="224"/>
      <c r="D25" s="226"/>
      <c r="E25" s="226"/>
      <c r="F25" s="110"/>
      <c r="G25" s="110"/>
      <c r="H25" s="232"/>
      <c r="I25" s="233"/>
      <c r="J25" s="234"/>
      <c r="K25" s="230"/>
      <c r="L25" s="231"/>
      <c r="M25" s="231"/>
      <c r="N25" s="231"/>
      <c r="O25" s="231"/>
      <c r="P25" s="134"/>
      <c r="Q25" s="235"/>
      <c r="R25" s="236"/>
      <c r="S25" s="236"/>
      <c r="T25" s="236"/>
      <c r="U25" s="237"/>
      <c r="V25" s="227"/>
      <c r="W25" s="228"/>
      <c r="X25" s="229"/>
      <c r="Y25" s="228"/>
      <c r="Z25" s="238"/>
      <c r="AA25" s="239"/>
      <c r="AB25" s="19"/>
      <c r="AC25" s="19"/>
      <c r="AD25" s="19"/>
      <c r="AE25" s="19"/>
      <c r="AF25" s="6"/>
      <c r="AG25" s="6"/>
      <c r="AH25" s="6"/>
      <c r="AI25" s="6"/>
      <c r="AJ25" s="66" t="s">
        <v>207</v>
      </c>
      <c r="AK25" s="70" t="s">
        <v>202</v>
      </c>
      <c r="AL25" s="25"/>
      <c r="AM25" s="21"/>
      <c r="AN25" s="21"/>
      <c r="AO25" s="21"/>
      <c r="AP25" s="21"/>
      <c r="AQ25" s="21"/>
      <c r="AR25" s="65" t="s">
        <v>158</v>
      </c>
      <c r="AS25" s="64" t="s">
        <v>88</v>
      </c>
      <c r="AT25" s="6"/>
      <c r="AU25" s="55"/>
      <c r="AV25" s="55"/>
      <c r="AW25" s="55"/>
      <c r="AX25" s="55"/>
      <c r="AY25" s="56"/>
      <c r="AZ25" s="1"/>
      <c r="BA25" s="55"/>
    </row>
    <row r="26" spans="1:53" s="5" customFormat="1" ht="17.25" customHeight="1" x14ac:dyDescent="0.25">
      <c r="A26" s="224"/>
      <c r="B26" s="225"/>
      <c r="C26" s="224"/>
      <c r="D26" s="226"/>
      <c r="E26" s="226"/>
      <c r="F26" s="110"/>
      <c r="G26" s="110"/>
      <c r="H26" s="232"/>
      <c r="I26" s="233"/>
      <c r="J26" s="234"/>
      <c r="K26" s="230"/>
      <c r="L26" s="231"/>
      <c r="M26" s="231"/>
      <c r="N26" s="231"/>
      <c r="O26" s="231"/>
      <c r="P26" s="134"/>
      <c r="Q26" s="235"/>
      <c r="R26" s="236"/>
      <c r="S26" s="236"/>
      <c r="T26" s="236"/>
      <c r="U26" s="237"/>
      <c r="V26" s="227"/>
      <c r="W26" s="228"/>
      <c r="X26" s="229"/>
      <c r="Y26" s="228"/>
      <c r="Z26" s="238"/>
      <c r="AA26" s="239"/>
      <c r="AB26" s="19"/>
      <c r="AC26" s="19"/>
      <c r="AD26" s="19"/>
      <c r="AE26" s="19"/>
      <c r="AF26" s="6"/>
      <c r="AG26" s="6"/>
      <c r="AH26" s="6"/>
      <c r="AI26" s="6"/>
      <c r="AJ26" s="66" t="s">
        <v>45</v>
      </c>
      <c r="AK26" s="69" t="s">
        <v>11</v>
      </c>
      <c r="AL26" s="25"/>
      <c r="AM26" s="21"/>
      <c r="AN26" s="21"/>
      <c r="AO26" s="21"/>
      <c r="AP26" s="21"/>
      <c r="AQ26" s="21"/>
      <c r="AR26" s="65" t="s">
        <v>157</v>
      </c>
      <c r="AS26" s="64" t="s">
        <v>89</v>
      </c>
      <c r="AT26" s="6"/>
      <c r="AU26" s="55"/>
      <c r="AV26" s="55"/>
      <c r="AW26" s="55"/>
      <c r="AX26" s="55"/>
      <c r="AY26" s="56"/>
      <c r="AZ26" s="1"/>
      <c r="BA26" s="55"/>
    </row>
    <row r="27" spans="1:53" s="5" customFormat="1" ht="17.25" customHeight="1" x14ac:dyDescent="0.25">
      <c r="A27" s="224"/>
      <c r="B27" s="225"/>
      <c r="C27" s="224"/>
      <c r="D27" s="226"/>
      <c r="E27" s="226"/>
      <c r="F27" s="110"/>
      <c r="G27" s="110"/>
      <c r="H27" s="232"/>
      <c r="I27" s="233"/>
      <c r="J27" s="234"/>
      <c r="K27" s="230"/>
      <c r="L27" s="231"/>
      <c r="M27" s="231"/>
      <c r="N27" s="231"/>
      <c r="O27" s="231"/>
      <c r="P27" s="134"/>
      <c r="Q27" s="235"/>
      <c r="R27" s="236"/>
      <c r="S27" s="236"/>
      <c r="T27" s="236"/>
      <c r="U27" s="237"/>
      <c r="V27" s="227"/>
      <c r="W27" s="228"/>
      <c r="X27" s="229"/>
      <c r="Y27" s="228"/>
      <c r="Z27" s="238"/>
      <c r="AA27" s="239"/>
      <c r="AB27" s="19"/>
      <c r="AC27" s="19"/>
      <c r="AD27" s="19"/>
      <c r="AE27" s="19"/>
      <c r="AF27" s="6"/>
      <c r="AG27" s="6"/>
      <c r="AH27" s="6"/>
      <c r="AI27" s="6"/>
      <c r="AJ27" s="66" t="s">
        <v>58</v>
      </c>
      <c r="AK27" s="69" t="s">
        <v>56</v>
      </c>
      <c r="AL27" s="25"/>
      <c r="AM27" s="21"/>
      <c r="AN27" s="21"/>
      <c r="AO27" s="21"/>
      <c r="AP27" s="21"/>
      <c r="AQ27" s="21"/>
      <c r="AR27" s="65" t="s">
        <v>160</v>
      </c>
      <c r="AS27" s="64" t="s">
        <v>90</v>
      </c>
      <c r="AT27" s="6"/>
      <c r="AU27" s="55"/>
      <c r="AV27" s="55"/>
      <c r="AW27" s="55"/>
      <c r="AX27" s="55"/>
      <c r="AY27" s="56"/>
      <c r="AZ27" s="1"/>
      <c r="BA27" s="55"/>
    </row>
    <row r="28" spans="1:53" s="5" customFormat="1" ht="17.25" customHeight="1" x14ac:dyDescent="0.25">
      <c r="A28" s="224"/>
      <c r="B28" s="225"/>
      <c r="C28" s="224"/>
      <c r="D28" s="226"/>
      <c r="E28" s="226"/>
      <c r="F28" s="110"/>
      <c r="G28" s="110"/>
      <c r="H28" s="232"/>
      <c r="I28" s="233"/>
      <c r="J28" s="234"/>
      <c r="K28" s="230"/>
      <c r="L28" s="231"/>
      <c r="M28" s="231"/>
      <c r="N28" s="231"/>
      <c r="O28" s="231"/>
      <c r="P28" s="134"/>
      <c r="Q28" s="235"/>
      <c r="R28" s="236"/>
      <c r="S28" s="236"/>
      <c r="T28" s="236"/>
      <c r="U28" s="237"/>
      <c r="V28" s="227"/>
      <c r="W28" s="228"/>
      <c r="X28" s="229"/>
      <c r="Y28" s="228"/>
      <c r="Z28" s="238"/>
      <c r="AA28" s="239"/>
      <c r="AB28" s="19"/>
      <c r="AC28" s="19"/>
      <c r="AD28" s="19"/>
      <c r="AE28" s="19"/>
      <c r="AF28" s="6"/>
      <c r="AG28" s="6"/>
      <c r="AH28" s="6"/>
      <c r="AI28" s="6"/>
      <c r="AJ28" s="66" t="s">
        <v>59</v>
      </c>
      <c r="AK28" s="69" t="s">
        <v>57</v>
      </c>
      <c r="AL28" s="25"/>
      <c r="AM28" s="21"/>
      <c r="AN28" s="21"/>
      <c r="AO28" s="21"/>
      <c r="AP28" s="21"/>
      <c r="AQ28" s="21"/>
      <c r="AR28" s="65" t="s">
        <v>156</v>
      </c>
      <c r="AS28" s="64" t="s">
        <v>91</v>
      </c>
      <c r="AT28" s="6"/>
      <c r="AU28" s="55"/>
      <c r="AV28" s="55"/>
      <c r="AW28" s="55"/>
      <c r="AX28" s="55"/>
      <c r="AY28" s="56"/>
      <c r="AZ28" s="1"/>
      <c r="BA28" s="55"/>
    </row>
    <row r="29" spans="1:53" s="5" customFormat="1" ht="17.25" customHeight="1" x14ac:dyDescent="0.25">
      <c r="A29" s="224"/>
      <c r="B29" s="225"/>
      <c r="C29" s="224"/>
      <c r="D29" s="226"/>
      <c r="E29" s="226"/>
      <c r="F29" s="110"/>
      <c r="G29" s="110"/>
      <c r="H29" s="232"/>
      <c r="I29" s="233"/>
      <c r="J29" s="234"/>
      <c r="K29" s="230"/>
      <c r="L29" s="231"/>
      <c r="M29" s="231"/>
      <c r="N29" s="231"/>
      <c r="O29" s="231"/>
      <c r="P29" s="134"/>
      <c r="Q29" s="235"/>
      <c r="R29" s="236"/>
      <c r="S29" s="236"/>
      <c r="T29" s="236"/>
      <c r="U29" s="237"/>
      <c r="V29" s="227"/>
      <c r="W29" s="228"/>
      <c r="X29" s="229"/>
      <c r="Y29" s="228"/>
      <c r="Z29" s="238"/>
      <c r="AA29" s="239"/>
      <c r="AB29" s="19"/>
      <c r="AC29" s="19"/>
      <c r="AD29" s="19"/>
      <c r="AE29" s="19"/>
      <c r="AF29" s="6"/>
      <c r="AG29" s="6"/>
      <c r="AH29" s="6"/>
      <c r="AI29" s="6"/>
      <c r="AJ29" s="66" t="s">
        <v>54</v>
      </c>
      <c r="AK29" s="69" t="s">
        <v>13</v>
      </c>
      <c r="AL29" s="25"/>
      <c r="AM29" s="21"/>
      <c r="AN29" s="21"/>
      <c r="AO29" s="21"/>
      <c r="AP29" s="21"/>
      <c r="AQ29" s="21"/>
      <c r="AR29" s="65" t="s">
        <v>124</v>
      </c>
      <c r="AS29" s="64" t="s">
        <v>120</v>
      </c>
      <c r="AT29" s="6"/>
      <c r="AU29" s="55"/>
      <c r="AV29" s="55"/>
      <c r="AW29" s="55"/>
      <c r="AX29" s="55"/>
      <c r="AY29" s="56"/>
      <c r="AZ29" s="1"/>
      <c r="BA29" s="55"/>
    </row>
    <row r="30" spans="1:53" s="5" customFormat="1" ht="17.25" customHeight="1" x14ac:dyDescent="0.25">
      <c r="A30" s="224"/>
      <c r="B30" s="225"/>
      <c r="C30" s="224"/>
      <c r="D30" s="226"/>
      <c r="E30" s="226"/>
      <c r="F30" s="110"/>
      <c r="G30" s="110"/>
      <c r="H30" s="232"/>
      <c r="I30" s="233"/>
      <c r="J30" s="234"/>
      <c r="K30" s="230"/>
      <c r="L30" s="231"/>
      <c r="M30" s="231"/>
      <c r="N30" s="231"/>
      <c r="O30" s="231"/>
      <c r="P30" s="134"/>
      <c r="Q30" s="235"/>
      <c r="R30" s="236"/>
      <c r="S30" s="236"/>
      <c r="T30" s="236"/>
      <c r="U30" s="237"/>
      <c r="V30" s="227"/>
      <c r="W30" s="228"/>
      <c r="X30" s="229"/>
      <c r="Y30" s="228"/>
      <c r="Z30" s="238"/>
      <c r="AA30" s="239"/>
      <c r="AB30" s="19"/>
      <c r="AC30" s="19"/>
      <c r="AD30" s="19"/>
      <c r="AE30" s="19"/>
      <c r="AF30" s="6"/>
      <c r="AG30" s="6"/>
      <c r="AH30" s="6"/>
      <c r="AI30" s="6"/>
      <c r="AJ30" s="66" t="s">
        <v>50</v>
      </c>
      <c r="AK30" s="69" t="s">
        <v>49</v>
      </c>
      <c r="AL30" s="25"/>
      <c r="AM30" s="21"/>
      <c r="AN30" s="21"/>
      <c r="AO30" s="21"/>
      <c r="AP30" s="21"/>
      <c r="AQ30" s="21"/>
      <c r="AR30" s="65" t="s">
        <v>151</v>
      </c>
      <c r="AS30" s="64" t="s">
        <v>96</v>
      </c>
      <c r="AT30" s="6"/>
      <c r="AU30" s="55"/>
      <c r="AV30" s="55"/>
      <c r="AW30" s="55"/>
      <c r="AX30" s="55"/>
      <c r="AY30" s="56"/>
      <c r="AZ30" s="1"/>
      <c r="BA30" s="55"/>
    </row>
    <row r="31" spans="1:53" s="5" customFormat="1" ht="17.25" customHeight="1" x14ac:dyDescent="0.25">
      <c r="A31" s="224"/>
      <c r="B31" s="225"/>
      <c r="C31" s="224"/>
      <c r="D31" s="226"/>
      <c r="E31" s="226"/>
      <c r="F31" s="110"/>
      <c r="G31" s="110"/>
      <c r="H31" s="232"/>
      <c r="I31" s="233"/>
      <c r="J31" s="234"/>
      <c r="K31" s="230"/>
      <c r="L31" s="231"/>
      <c r="M31" s="231"/>
      <c r="N31" s="231"/>
      <c r="O31" s="231"/>
      <c r="P31" s="134"/>
      <c r="Q31" s="235"/>
      <c r="R31" s="236"/>
      <c r="S31" s="236"/>
      <c r="T31" s="236"/>
      <c r="U31" s="237"/>
      <c r="V31" s="227"/>
      <c r="W31" s="228"/>
      <c r="X31" s="229"/>
      <c r="Y31" s="228"/>
      <c r="Z31" s="238"/>
      <c r="AA31" s="239"/>
      <c r="AB31" s="19"/>
      <c r="AC31" s="19"/>
      <c r="AD31" s="19"/>
      <c r="AE31" s="19"/>
      <c r="AF31" s="6"/>
      <c r="AG31" s="6"/>
      <c r="AH31" s="6"/>
      <c r="AI31" s="6"/>
      <c r="AJ31" s="67"/>
      <c r="AK31" s="68"/>
      <c r="AL31" s="25"/>
      <c r="AM31" s="21"/>
      <c r="AN31" s="21"/>
      <c r="AO31" s="21"/>
      <c r="AP31" s="21"/>
      <c r="AQ31" s="21"/>
      <c r="AR31" s="65" t="s">
        <v>149</v>
      </c>
      <c r="AS31" s="64" t="s">
        <v>97</v>
      </c>
      <c r="AT31" s="6"/>
      <c r="AU31" s="55"/>
      <c r="AV31" s="55"/>
      <c r="AW31" s="55"/>
      <c r="AX31" s="55"/>
      <c r="AY31" s="56"/>
      <c r="AZ31" s="1"/>
      <c r="BA31" s="55"/>
    </row>
    <row r="32" spans="1:53" s="5" customFormat="1" ht="17.25" customHeight="1" x14ac:dyDescent="0.25">
      <c r="A32" s="224"/>
      <c r="B32" s="225"/>
      <c r="C32" s="224"/>
      <c r="D32" s="226"/>
      <c r="E32" s="226"/>
      <c r="F32" s="110"/>
      <c r="G32" s="110"/>
      <c r="H32" s="232"/>
      <c r="I32" s="233"/>
      <c r="J32" s="234"/>
      <c r="K32" s="230"/>
      <c r="L32" s="231"/>
      <c r="M32" s="231"/>
      <c r="N32" s="231"/>
      <c r="O32" s="231"/>
      <c r="P32" s="134"/>
      <c r="Q32" s="235"/>
      <c r="R32" s="236"/>
      <c r="S32" s="236"/>
      <c r="T32" s="236"/>
      <c r="U32" s="237"/>
      <c r="V32" s="227"/>
      <c r="W32" s="228"/>
      <c r="X32" s="229"/>
      <c r="Y32" s="228"/>
      <c r="Z32" s="238"/>
      <c r="AA32" s="239"/>
      <c r="AB32" s="19"/>
      <c r="AC32" s="19"/>
      <c r="AD32" s="19"/>
      <c r="AE32" s="19"/>
      <c r="AF32" s="6"/>
      <c r="AG32" s="6"/>
      <c r="AH32" s="6"/>
      <c r="AI32" s="6"/>
      <c r="AJ32" s="73"/>
      <c r="AK32" s="21"/>
      <c r="AL32" s="25"/>
      <c r="AM32" s="21"/>
      <c r="AN32" s="21"/>
      <c r="AO32" s="21"/>
      <c r="AP32" s="21"/>
      <c r="AQ32" s="21"/>
      <c r="AR32" s="65" t="s">
        <v>148</v>
      </c>
      <c r="AS32" s="64" t="s">
        <v>98</v>
      </c>
      <c r="AT32" s="6"/>
      <c r="AU32" s="55"/>
      <c r="AV32" s="55"/>
      <c r="AW32" s="55"/>
      <c r="AX32" s="55"/>
      <c r="AY32" s="56"/>
      <c r="AZ32" s="1"/>
      <c r="BA32" s="55"/>
    </row>
    <row r="33" spans="1:53" s="5" customFormat="1" ht="17.25" customHeight="1" x14ac:dyDescent="0.25">
      <c r="A33" s="112"/>
      <c r="B33" s="111"/>
      <c r="C33" s="224"/>
      <c r="D33" s="226"/>
      <c r="E33" s="226"/>
      <c r="F33" s="110"/>
      <c r="G33" s="110"/>
      <c r="H33" s="232"/>
      <c r="I33" s="233"/>
      <c r="J33" s="234"/>
      <c r="K33" s="230"/>
      <c r="L33" s="231"/>
      <c r="M33" s="231"/>
      <c r="N33" s="231"/>
      <c r="O33" s="258"/>
      <c r="P33" s="134"/>
      <c r="Q33" s="235"/>
      <c r="R33" s="236"/>
      <c r="S33" s="236"/>
      <c r="T33" s="236"/>
      <c r="U33" s="237"/>
      <c r="V33" s="227"/>
      <c r="W33" s="228"/>
      <c r="X33" s="229"/>
      <c r="Y33" s="228"/>
      <c r="Z33" s="238"/>
      <c r="AA33" s="243"/>
      <c r="AB33" s="19"/>
      <c r="AC33" s="19"/>
      <c r="AD33" s="19"/>
      <c r="AE33" s="19"/>
      <c r="AF33" s="6"/>
      <c r="AG33" s="6"/>
      <c r="AH33" s="6"/>
      <c r="AI33" s="6"/>
      <c r="AJ33" s="73"/>
      <c r="AK33" s="21"/>
      <c r="AL33" s="25"/>
      <c r="AM33" s="21"/>
      <c r="AN33" s="21"/>
      <c r="AO33" s="21"/>
      <c r="AP33" s="21"/>
      <c r="AQ33" s="21"/>
      <c r="AR33" s="65"/>
      <c r="AS33" s="64"/>
      <c r="AT33" s="6"/>
      <c r="AU33" s="55"/>
      <c r="AV33" s="55"/>
      <c r="AW33" s="55"/>
      <c r="AX33" s="55"/>
      <c r="AY33" s="56"/>
      <c r="AZ33" s="1"/>
      <c r="BA33" s="55"/>
    </row>
    <row r="34" spans="1:53" s="5" customFormat="1" ht="17.25" customHeight="1" x14ac:dyDescent="0.25">
      <c r="A34" s="112"/>
      <c r="B34" s="111"/>
      <c r="C34" s="224"/>
      <c r="D34" s="226"/>
      <c r="E34" s="226"/>
      <c r="F34" s="110"/>
      <c r="G34" s="110"/>
      <c r="H34" s="232"/>
      <c r="I34" s="233"/>
      <c r="J34" s="234"/>
      <c r="K34" s="230"/>
      <c r="L34" s="231"/>
      <c r="M34" s="231"/>
      <c r="N34" s="231"/>
      <c r="O34" s="258"/>
      <c r="P34" s="134"/>
      <c r="Q34" s="235"/>
      <c r="R34" s="236"/>
      <c r="S34" s="236"/>
      <c r="T34" s="236"/>
      <c r="U34" s="237"/>
      <c r="V34" s="227"/>
      <c r="W34" s="228"/>
      <c r="X34" s="229"/>
      <c r="Y34" s="228"/>
      <c r="Z34" s="238"/>
      <c r="AA34" s="243"/>
      <c r="AB34" s="19"/>
      <c r="AC34" s="19"/>
      <c r="AD34" s="19"/>
      <c r="AE34" s="19"/>
      <c r="AF34" s="6"/>
      <c r="AG34" s="6"/>
      <c r="AH34" s="6"/>
      <c r="AI34" s="6"/>
      <c r="AJ34" s="73"/>
      <c r="AK34" s="21"/>
      <c r="AL34" s="25"/>
      <c r="AM34" s="21"/>
      <c r="AN34" s="21"/>
      <c r="AO34" s="21"/>
      <c r="AP34" s="21"/>
      <c r="AQ34" s="21"/>
      <c r="AR34" s="65"/>
      <c r="AS34" s="64"/>
      <c r="AT34" s="6"/>
      <c r="AU34" s="55"/>
      <c r="AV34" s="55"/>
      <c r="AW34" s="55"/>
      <c r="AX34" s="55"/>
      <c r="AY34" s="56"/>
      <c r="AZ34" s="1"/>
      <c r="BA34" s="55"/>
    </row>
    <row r="35" spans="1:53" s="5" customFormat="1" ht="17.25" customHeight="1" x14ac:dyDescent="0.25">
      <c r="A35" s="224"/>
      <c r="B35" s="225"/>
      <c r="C35" s="224"/>
      <c r="D35" s="226"/>
      <c r="E35" s="226"/>
      <c r="F35" s="110"/>
      <c r="G35" s="110"/>
      <c r="H35" s="232"/>
      <c r="I35" s="233"/>
      <c r="J35" s="234"/>
      <c r="K35" s="230"/>
      <c r="L35" s="231"/>
      <c r="M35" s="231"/>
      <c r="N35" s="231"/>
      <c r="O35" s="231"/>
      <c r="P35" s="134"/>
      <c r="Q35" s="235"/>
      <c r="R35" s="236"/>
      <c r="S35" s="236"/>
      <c r="T35" s="236"/>
      <c r="U35" s="237"/>
      <c r="V35" s="227"/>
      <c r="W35" s="228"/>
      <c r="X35" s="229"/>
      <c r="Y35" s="228"/>
      <c r="Z35" s="238"/>
      <c r="AA35" s="239"/>
      <c r="AB35" s="19"/>
      <c r="AC35" s="19"/>
      <c r="AD35" s="19"/>
      <c r="AE35" s="19"/>
      <c r="AF35" s="6"/>
      <c r="AG35" s="6"/>
      <c r="AH35" s="6"/>
      <c r="AI35" s="6"/>
      <c r="AJ35" s="73"/>
      <c r="AK35" s="21"/>
      <c r="AL35" s="25"/>
      <c r="AM35" s="21"/>
      <c r="AN35" s="21"/>
      <c r="AO35" s="21"/>
      <c r="AP35" s="21"/>
      <c r="AQ35" s="21"/>
      <c r="AR35" s="65" t="s">
        <v>147</v>
      </c>
      <c r="AS35" s="64" t="s">
        <v>99</v>
      </c>
      <c r="AT35" s="6"/>
      <c r="AU35" s="55"/>
      <c r="AV35" s="55"/>
      <c r="AW35" s="55"/>
      <c r="AX35" s="55"/>
      <c r="AY35" s="56"/>
      <c r="AZ35" s="1"/>
      <c r="BA35" s="55"/>
    </row>
    <row r="36" spans="1:53" s="5" customFormat="1" ht="17.25" customHeight="1" x14ac:dyDescent="0.25">
      <c r="A36" s="224"/>
      <c r="B36" s="225"/>
      <c r="C36" s="224"/>
      <c r="D36" s="226"/>
      <c r="E36" s="226"/>
      <c r="F36" s="110"/>
      <c r="G36" s="110"/>
      <c r="H36" s="232"/>
      <c r="I36" s="233"/>
      <c r="J36" s="234"/>
      <c r="K36" s="230"/>
      <c r="L36" s="231"/>
      <c r="M36" s="231"/>
      <c r="N36" s="231"/>
      <c r="O36" s="231"/>
      <c r="P36" s="134"/>
      <c r="Q36" s="235"/>
      <c r="R36" s="236"/>
      <c r="S36" s="236"/>
      <c r="T36" s="236"/>
      <c r="U36" s="237"/>
      <c r="V36" s="227"/>
      <c r="W36" s="228"/>
      <c r="X36" s="229"/>
      <c r="Y36" s="228"/>
      <c r="Z36" s="238"/>
      <c r="AA36" s="239"/>
      <c r="AB36" s="19"/>
      <c r="AC36" s="19"/>
      <c r="AD36" s="19"/>
      <c r="AE36" s="19"/>
      <c r="AF36" s="6"/>
      <c r="AG36" s="6"/>
      <c r="AH36" s="6"/>
      <c r="AI36" s="6"/>
      <c r="AJ36" s="73"/>
      <c r="AK36" s="21"/>
      <c r="AL36" s="25"/>
      <c r="AM36" s="21"/>
      <c r="AN36" s="21"/>
      <c r="AO36" s="21"/>
      <c r="AP36" s="21"/>
      <c r="AQ36" s="21"/>
      <c r="AR36" s="65" t="s">
        <v>146</v>
      </c>
      <c r="AS36" s="64" t="s">
        <v>100</v>
      </c>
      <c r="AT36" s="6"/>
      <c r="AU36" s="55"/>
      <c r="AV36" s="55"/>
      <c r="AW36" s="55"/>
      <c r="AX36" s="55"/>
      <c r="AY36" s="56"/>
      <c r="AZ36" s="1"/>
      <c r="BA36" s="55"/>
    </row>
    <row r="37" spans="1:53" s="5" customFormat="1" ht="17.25" customHeight="1" thickBot="1" x14ac:dyDescent="0.3">
      <c r="A37" s="224"/>
      <c r="B37" s="225"/>
      <c r="C37" s="224"/>
      <c r="D37" s="226"/>
      <c r="E37" s="226"/>
      <c r="F37" s="110"/>
      <c r="G37" s="110"/>
      <c r="H37" s="232"/>
      <c r="I37" s="233"/>
      <c r="J37" s="234"/>
      <c r="K37" s="230"/>
      <c r="L37" s="231"/>
      <c r="M37" s="231"/>
      <c r="N37" s="231"/>
      <c r="O37" s="231"/>
      <c r="P37" s="134"/>
      <c r="Q37" s="312"/>
      <c r="R37" s="313"/>
      <c r="S37" s="313"/>
      <c r="T37" s="313"/>
      <c r="U37" s="314"/>
      <c r="V37" s="227"/>
      <c r="W37" s="228"/>
      <c r="X37" s="229"/>
      <c r="Y37" s="228"/>
      <c r="Z37" s="238"/>
      <c r="AA37" s="239"/>
      <c r="AB37" s="19"/>
      <c r="AC37" s="19"/>
      <c r="AD37" s="19"/>
      <c r="AE37" s="19"/>
      <c r="AF37" s="6"/>
      <c r="AG37" s="6"/>
      <c r="AH37" s="6"/>
      <c r="AI37" s="6"/>
      <c r="AJ37" s="73"/>
      <c r="AK37" s="21"/>
      <c r="AL37" s="25"/>
      <c r="AM37" s="21"/>
      <c r="AN37" s="21"/>
      <c r="AO37" s="21"/>
      <c r="AP37" s="21"/>
      <c r="AQ37" s="21"/>
      <c r="AR37" s="65"/>
      <c r="AS37" s="64"/>
      <c r="AT37" s="6"/>
      <c r="AU37" s="55"/>
      <c r="AV37" s="55"/>
      <c r="AW37" s="55"/>
      <c r="AX37" s="55"/>
      <c r="AY37" s="56"/>
      <c r="AZ37" s="1"/>
      <c r="BA37" s="55"/>
    </row>
    <row r="38" spans="1:53" s="5" customFormat="1" ht="13.5" customHeight="1" x14ac:dyDescent="0.25">
      <c r="A38" s="253" t="s">
        <v>299</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5"/>
      <c r="AB38" s="19"/>
      <c r="AC38" s="19"/>
      <c r="AD38" s="19"/>
      <c r="AE38" s="19"/>
      <c r="AF38" s="6"/>
      <c r="AG38" s="6"/>
      <c r="AH38" s="6"/>
      <c r="AI38" s="6"/>
      <c r="AJ38" s="73"/>
      <c r="AK38" s="21"/>
      <c r="AL38" s="25"/>
      <c r="AM38" s="21"/>
      <c r="AN38" s="21"/>
      <c r="AO38" s="21"/>
      <c r="AP38" s="21"/>
      <c r="AQ38" s="21"/>
      <c r="AR38" s="65" t="s">
        <v>143</v>
      </c>
      <c r="AS38" s="64" t="s">
        <v>226</v>
      </c>
      <c r="AT38" s="6"/>
      <c r="AU38" s="55"/>
      <c r="AV38" s="55"/>
      <c r="AW38" s="55"/>
      <c r="AX38" s="55"/>
      <c r="AY38" s="56"/>
      <c r="AZ38" s="1"/>
      <c r="BA38" s="55"/>
    </row>
    <row r="39" spans="1:53" s="5" customFormat="1" ht="11.25" customHeight="1" x14ac:dyDescent="0.25">
      <c r="A39" s="464" t="s">
        <v>319</v>
      </c>
      <c r="B39" s="465"/>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6"/>
      <c r="AB39" s="19"/>
      <c r="AC39" s="19"/>
      <c r="AD39" s="19"/>
      <c r="AE39" s="19"/>
      <c r="AF39" s="6"/>
      <c r="AG39" s="6"/>
      <c r="AH39" s="6"/>
      <c r="AI39" s="6"/>
      <c r="AJ39" s="73"/>
      <c r="AK39" s="21"/>
      <c r="AL39" s="25"/>
      <c r="AM39" s="21"/>
      <c r="AN39" s="21"/>
      <c r="AO39" s="21"/>
      <c r="AP39" s="21"/>
      <c r="AQ39" s="21"/>
      <c r="AR39" s="65" t="s">
        <v>141</v>
      </c>
      <c r="AS39" s="64" t="s">
        <v>103</v>
      </c>
      <c r="AT39" s="6"/>
      <c r="AU39" s="55"/>
      <c r="AV39" s="55"/>
      <c r="AW39" s="55"/>
      <c r="AX39" s="55"/>
      <c r="AY39" s="56"/>
      <c r="AZ39" s="1"/>
      <c r="BA39" s="55"/>
    </row>
    <row r="40" spans="1:53" x14ac:dyDescent="0.2">
      <c r="A40" s="293" t="s">
        <v>309</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5"/>
      <c r="AB40" s="52"/>
      <c r="AC40" s="15"/>
      <c r="AD40" s="15"/>
      <c r="AE40" s="15"/>
      <c r="AF40" s="2"/>
      <c r="AG40" s="2"/>
      <c r="AH40" s="2"/>
      <c r="AI40" s="1"/>
      <c r="AJ40" s="73"/>
      <c r="AK40" s="21"/>
      <c r="AL40" s="25"/>
      <c r="AM40" s="21"/>
      <c r="AN40" s="21"/>
      <c r="AO40" s="21"/>
      <c r="AP40" s="21"/>
      <c r="AQ40" s="21"/>
      <c r="AR40" s="65" t="s">
        <v>131</v>
      </c>
      <c r="AS40" s="64" t="s">
        <v>113</v>
      </c>
      <c r="AU40" s="1"/>
      <c r="AV40" s="1"/>
      <c r="AW40" s="1"/>
      <c r="AX40" s="1"/>
      <c r="AY40" s="56"/>
      <c r="AZ40" s="1"/>
      <c r="BA40" s="1"/>
    </row>
    <row r="41" spans="1:53" x14ac:dyDescent="0.2">
      <c r="A41" s="293" t="s">
        <v>310</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5"/>
      <c r="AB41" s="52"/>
      <c r="AC41" s="15"/>
      <c r="AD41" s="15"/>
      <c r="AE41" s="15"/>
      <c r="AF41" s="2"/>
      <c r="AG41" s="2"/>
      <c r="AH41" s="2"/>
      <c r="AJ41" s="73"/>
      <c r="AK41" s="21"/>
      <c r="AL41" s="25"/>
      <c r="AM41" s="21"/>
      <c r="AN41" s="21"/>
      <c r="AO41" s="21"/>
      <c r="AP41" s="21"/>
      <c r="AQ41" s="21"/>
      <c r="AR41" s="65" t="s">
        <v>145</v>
      </c>
      <c r="AS41" s="64" t="s">
        <v>194</v>
      </c>
      <c r="AU41" s="1"/>
      <c r="AV41" s="1"/>
      <c r="AW41" s="1"/>
      <c r="AX41" s="1"/>
      <c r="AY41" s="56"/>
      <c r="AZ41" s="1"/>
      <c r="BA41" s="1"/>
    </row>
    <row r="42" spans="1:53" x14ac:dyDescent="0.2">
      <c r="A42" s="293" t="s">
        <v>307</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5"/>
      <c r="AB42" s="52"/>
      <c r="AC42" s="15"/>
      <c r="AD42" s="52"/>
      <c r="AE42" s="52"/>
      <c r="AJ42" s="73"/>
      <c r="AK42" s="21"/>
      <c r="AL42" s="25"/>
      <c r="AM42" s="21"/>
      <c r="AN42" s="21"/>
      <c r="AO42" s="21"/>
      <c r="AP42" s="21"/>
      <c r="AQ42" s="21"/>
      <c r="AR42" s="65" t="s">
        <v>168</v>
      </c>
      <c r="AS42" s="64" t="s">
        <v>225</v>
      </c>
      <c r="AU42" s="1"/>
      <c r="AV42" s="1"/>
      <c r="AW42" s="1"/>
      <c r="AX42" s="1"/>
      <c r="AY42" s="56"/>
      <c r="AZ42" s="1"/>
      <c r="BA42" s="1"/>
    </row>
    <row r="43" spans="1:53" ht="13.5" thickBot="1" x14ac:dyDescent="0.25">
      <c r="A43" s="305" t="s">
        <v>308</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7"/>
      <c r="AB43" s="52"/>
      <c r="AC43" s="15"/>
      <c r="AD43" s="52"/>
      <c r="AE43" s="52"/>
      <c r="AJ43" s="73"/>
      <c r="AK43" s="21"/>
      <c r="AL43" s="25"/>
      <c r="AM43" s="21"/>
      <c r="AN43" s="21"/>
      <c r="AO43" s="21"/>
      <c r="AP43" s="21"/>
      <c r="AQ43" s="21"/>
      <c r="AR43" s="65" t="s">
        <v>167</v>
      </c>
      <c r="AS43" s="64" t="s">
        <v>80</v>
      </c>
      <c r="AU43" s="1"/>
      <c r="AV43" s="1"/>
      <c r="AW43" s="1"/>
      <c r="AX43" s="1"/>
      <c r="AY43" s="56"/>
      <c r="AZ43" s="1"/>
      <c r="BA43" s="1"/>
    </row>
    <row r="44" spans="1:53" x14ac:dyDescent="0.2">
      <c r="AJ44" s="73"/>
      <c r="AK44" s="21"/>
      <c r="AL44" s="25"/>
      <c r="AM44" s="21"/>
      <c r="AN44" s="21"/>
      <c r="AO44" s="21"/>
      <c r="AP44" s="21"/>
      <c r="AQ44" s="21"/>
      <c r="AR44" s="65" t="s">
        <v>122</v>
      </c>
      <c r="AS44" s="64" t="s">
        <v>76</v>
      </c>
      <c r="AU44" s="1"/>
      <c r="AV44" s="1"/>
      <c r="AW44" s="1"/>
      <c r="AX44" s="1"/>
      <c r="AY44" s="56"/>
      <c r="AZ44" s="1"/>
      <c r="BA44" s="1"/>
    </row>
    <row r="45" spans="1:53" x14ac:dyDescent="0.2">
      <c r="AJ45" s="73"/>
      <c r="AK45" s="21"/>
      <c r="AL45" s="25"/>
      <c r="AM45" s="21"/>
      <c r="AN45" s="21"/>
      <c r="AO45" s="21"/>
      <c r="AP45" s="21"/>
      <c r="AQ45" s="21"/>
      <c r="AR45" s="65" t="s">
        <v>140</v>
      </c>
      <c r="AS45" s="64" t="s">
        <v>104</v>
      </c>
      <c r="AU45" s="1"/>
      <c r="AV45" s="1"/>
      <c r="AW45" s="1"/>
      <c r="AX45" s="1"/>
      <c r="AY45" s="56"/>
      <c r="AZ45" s="1"/>
      <c r="BA45" s="1"/>
    </row>
    <row r="46" spans="1:53" x14ac:dyDescent="0.2">
      <c r="AJ46" s="73"/>
      <c r="AK46" s="21"/>
      <c r="AL46" s="25"/>
      <c r="AM46" s="21"/>
      <c r="AN46" s="21"/>
      <c r="AO46" s="21"/>
      <c r="AP46" s="21"/>
      <c r="AQ46" s="21"/>
      <c r="AR46" s="65" t="s">
        <v>129</v>
      </c>
      <c r="AS46" s="64" t="s">
        <v>116</v>
      </c>
      <c r="AU46" s="1"/>
      <c r="AV46" s="1"/>
      <c r="AW46" s="1"/>
      <c r="AX46" s="1"/>
      <c r="AY46" s="56"/>
      <c r="AZ46" s="1"/>
      <c r="BA46" s="1"/>
    </row>
    <row r="47" spans="1:53" x14ac:dyDescent="0.2">
      <c r="AJ47" s="73"/>
      <c r="AK47" s="21"/>
      <c r="AL47" s="25"/>
      <c r="AM47" s="21"/>
      <c r="AN47" s="21"/>
      <c r="AO47" s="21"/>
      <c r="AP47" s="21"/>
      <c r="AQ47" s="21"/>
      <c r="AR47" s="65" t="s">
        <v>132</v>
      </c>
      <c r="AS47" s="64" t="s">
        <v>112</v>
      </c>
      <c r="AU47" s="1"/>
      <c r="AV47" s="1"/>
      <c r="AW47" s="1"/>
      <c r="AX47" s="1"/>
      <c r="AY47" s="56"/>
      <c r="AZ47" s="1"/>
      <c r="BA47" s="1"/>
    </row>
    <row r="48" spans="1:53" x14ac:dyDescent="0.2">
      <c r="AJ48" s="73"/>
      <c r="AK48" s="21"/>
      <c r="AL48" s="25"/>
      <c r="AM48" s="21"/>
      <c r="AN48" s="21"/>
      <c r="AO48" s="21"/>
      <c r="AP48" s="21"/>
      <c r="AQ48" s="21"/>
      <c r="AR48" s="65" t="s">
        <v>139</v>
      </c>
      <c r="AS48" s="64" t="s">
        <v>105</v>
      </c>
      <c r="AU48" s="1"/>
      <c r="AV48" s="1"/>
      <c r="AW48" s="1"/>
      <c r="AX48" s="1"/>
      <c r="AY48" s="56"/>
      <c r="AZ48" s="1"/>
      <c r="BA48" s="1"/>
    </row>
    <row r="49" spans="36:53" x14ac:dyDescent="0.2">
      <c r="AJ49" s="73"/>
      <c r="AK49" s="21"/>
      <c r="AL49" s="25"/>
      <c r="AM49" s="21"/>
      <c r="AN49" s="21"/>
      <c r="AO49" s="21"/>
      <c r="AP49" s="21"/>
      <c r="AQ49" s="21"/>
      <c r="AR49" s="65" t="s">
        <v>171</v>
      </c>
      <c r="AS49" s="64" t="s">
        <v>193</v>
      </c>
      <c r="AU49" s="1"/>
      <c r="AV49" s="1"/>
      <c r="AW49" s="1"/>
      <c r="AX49" s="1"/>
      <c r="AY49" s="56"/>
      <c r="AZ49" s="1"/>
      <c r="BA49" s="1"/>
    </row>
    <row r="50" spans="36:53" x14ac:dyDescent="0.2">
      <c r="AJ50" s="73"/>
      <c r="AK50" s="21"/>
      <c r="AL50" s="25"/>
      <c r="AM50" s="21"/>
      <c r="AN50" s="21"/>
      <c r="AO50" s="21"/>
      <c r="AP50" s="21"/>
      <c r="AQ50" s="21"/>
      <c r="AR50" s="65" t="s">
        <v>128</v>
      </c>
      <c r="AS50" s="64" t="s">
        <v>115</v>
      </c>
      <c r="AU50" s="1"/>
      <c r="AV50" s="1"/>
      <c r="AW50" s="1"/>
      <c r="AX50" s="1"/>
      <c r="AY50" s="56"/>
      <c r="AZ50" s="1"/>
      <c r="BA50" s="1"/>
    </row>
    <row r="51" spans="36:53" x14ac:dyDescent="0.2">
      <c r="AJ51" s="73"/>
      <c r="AK51" s="21"/>
      <c r="AL51" s="25"/>
      <c r="AM51" s="21"/>
      <c r="AN51" s="21"/>
      <c r="AO51" s="21"/>
      <c r="AP51" s="21"/>
      <c r="AQ51" s="21"/>
      <c r="AR51" s="65" t="s">
        <v>126</v>
      </c>
      <c r="AS51" s="64" t="s">
        <v>117</v>
      </c>
      <c r="AU51" s="1"/>
      <c r="AV51" s="1"/>
      <c r="AW51" s="1"/>
      <c r="AX51" s="1"/>
      <c r="AY51" s="56"/>
      <c r="AZ51" s="1"/>
      <c r="BA51" s="1"/>
    </row>
    <row r="52" spans="36:53" x14ac:dyDescent="0.2">
      <c r="AJ52" s="73"/>
      <c r="AK52" s="21"/>
      <c r="AL52" s="25"/>
      <c r="AM52" s="21"/>
      <c r="AN52" s="21"/>
      <c r="AO52" s="21"/>
      <c r="AP52" s="21"/>
      <c r="AQ52" s="21"/>
      <c r="AR52" s="65" t="s">
        <v>142</v>
      </c>
      <c r="AS52" s="64" t="s">
        <v>102</v>
      </c>
      <c r="AU52" s="1"/>
      <c r="AV52" s="1"/>
      <c r="AW52" s="1"/>
      <c r="AX52" s="1"/>
      <c r="AY52" s="56"/>
      <c r="AZ52" s="1"/>
      <c r="BA52" s="1"/>
    </row>
    <row r="53" spans="36:53" x14ac:dyDescent="0.2">
      <c r="AJ53" s="73"/>
      <c r="AK53" s="21"/>
      <c r="AL53" s="25"/>
      <c r="AM53" s="21"/>
      <c r="AN53" s="21"/>
      <c r="AO53" s="21"/>
      <c r="AP53" s="21"/>
      <c r="AQ53" s="21"/>
      <c r="AR53" s="65" t="s">
        <v>172</v>
      </c>
      <c r="AS53" s="64" t="s">
        <v>77</v>
      </c>
      <c r="AU53" s="1"/>
      <c r="AV53" s="1"/>
      <c r="AW53" s="1"/>
      <c r="AX53" s="1"/>
      <c r="AY53" s="56"/>
      <c r="AZ53" s="1"/>
      <c r="BA53" s="1"/>
    </row>
    <row r="54" spans="36:53" x14ac:dyDescent="0.2">
      <c r="AJ54" s="73"/>
      <c r="AK54" s="21"/>
      <c r="AL54" s="25"/>
      <c r="AM54" s="21"/>
      <c r="AN54" s="21"/>
      <c r="AO54" s="21"/>
      <c r="AP54" s="21"/>
      <c r="AQ54" s="21"/>
      <c r="AR54" s="65" t="s">
        <v>127</v>
      </c>
      <c r="AS54" s="64" t="s">
        <v>118</v>
      </c>
      <c r="AU54" s="1"/>
      <c r="AV54" s="1"/>
      <c r="AW54" s="1"/>
      <c r="AX54" s="1"/>
      <c r="AY54" s="56"/>
      <c r="AZ54" s="1"/>
      <c r="BA54" s="1"/>
    </row>
    <row r="55" spans="36:53" x14ac:dyDescent="0.2">
      <c r="AJ55" s="73"/>
      <c r="AK55" s="21"/>
      <c r="AL55" s="25"/>
      <c r="AM55" s="21"/>
      <c r="AN55" s="21"/>
      <c r="AO55" s="21"/>
      <c r="AP55" s="21"/>
      <c r="AQ55" s="21"/>
      <c r="AR55" s="65" t="s">
        <v>138</v>
      </c>
      <c r="AS55" s="64" t="s">
        <v>106</v>
      </c>
      <c r="AU55" s="1"/>
      <c r="AV55" s="1"/>
      <c r="AW55" s="1"/>
      <c r="AX55" s="1"/>
      <c r="AY55" s="56"/>
      <c r="AZ55" s="1"/>
      <c r="BA55" s="1"/>
    </row>
    <row r="56" spans="36:53" x14ac:dyDescent="0.2">
      <c r="AJ56" s="73"/>
      <c r="AK56" s="21"/>
      <c r="AL56" s="25"/>
      <c r="AM56" s="21"/>
      <c r="AN56" s="21"/>
      <c r="AO56" s="21"/>
      <c r="AP56" s="21"/>
      <c r="AQ56" s="21"/>
      <c r="AR56" s="65" t="s">
        <v>137</v>
      </c>
      <c r="AS56" s="64" t="s">
        <v>107</v>
      </c>
      <c r="AU56" s="1"/>
      <c r="AV56" s="1"/>
      <c r="AW56" s="1"/>
      <c r="AX56" s="1"/>
      <c r="AY56" s="56"/>
      <c r="AZ56" s="1"/>
      <c r="BA56" s="1"/>
    </row>
    <row r="57" spans="36:53" x14ac:dyDescent="0.2">
      <c r="AJ57" s="73"/>
      <c r="AK57" s="21"/>
      <c r="AL57" s="25"/>
      <c r="AM57" s="21"/>
      <c r="AN57" s="21"/>
      <c r="AO57" s="21"/>
      <c r="AP57" s="21"/>
      <c r="AQ57" s="21"/>
      <c r="AR57" s="65" t="s">
        <v>136</v>
      </c>
      <c r="AS57" s="64" t="s">
        <v>108</v>
      </c>
      <c r="AU57" s="1"/>
      <c r="AV57" s="1"/>
      <c r="AW57" s="1"/>
      <c r="AX57" s="1"/>
      <c r="AY57" s="1"/>
      <c r="AZ57" s="1"/>
      <c r="BA57" s="1"/>
    </row>
    <row r="58" spans="36:53" x14ac:dyDescent="0.2">
      <c r="AJ58" s="73"/>
      <c r="AK58" s="21"/>
      <c r="AU58" s="1"/>
      <c r="AV58" s="1"/>
      <c r="AW58" s="1"/>
      <c r="AX58" s="1"/>
      <c r="AY58" s="1"/>
      <c r="AZ58" s="1"/>
      <c r="BA58" s="1"/>
    </row>
    <row r="59" spans="36:53" x14ac:dyDescent="0.2">
      <c r="AU59" s="1"/>
      <c r="AV59" s="1"/>
      <c r="AW59" s="1"/>
      <c r="AX59" s="1"/>
      <c r="AY59" s="1"/>
      <c r="AZ59" s="1"/>
      <c r="BA59" s="1"/>
    </row>
  </sheetData>
  <sheetProtection password="E76E" sheet="1" objects="1" scenarios="1" selectLockedCells="1"/>
  <mergeCells count="211">
    <mergeCell ref="A42:AA42"/>
    <mergeCell ref="Q21:U21"/>
    <mergeCell ref="A40:AA40"/>
    <mergeCell ref="A41:AA41"/>
    <mergeCell ref="D13:F14"/>
    <mergeCell ref="G13:X13"/>
    <mergeCell ref="A43:AA43"/>
    <mergeCell ref="X21:Y21"/>
    <mergeCell ref="Y13:AA13"/>
    <mergeCell ref="Y19:Y20"/>
    <mergeCell ref="Z19:AA20"/>
    <mergeCell ref="Z14:AA14"/>
    <mergeCell ref="Q27:U27"/>
    <mergeCell ref="Q29:U29"/>
    <mergeCell ref="Q30:U30"/>
    <mergeCell ref="Q31:U31"/>
    <mergeCell ref="Q32:U32"/>
    <mergeCell ref="G17:X18"/>
    <mergeCell ref="H31:J31"/>
    <mergeCell ref="K32:O32"/>
    <mergeCell ref="V27:W27"/>
    <mergeCell ref="H26:J26"/>
    <mergeCell ref="Q37:U37"/>
    <mergeCell ref="V33:W33"/>
    <mergeCell ref="Z18:AA18"/>
    <mergeCell ref="K23:O23"/>
    <mergeCell ref="Y15:Y16"/>
    <mergeCell ref="Z15:AA16"/>
    <mergeCell ref="Z23:AA23"/>
    <mergeCell ref="H12:L12"/>
    <mergeCell ref="G19:X20"/>
    <mergeCell ref="Z21:AA21"/>
    <mergeCell ref="R2:U2"/>
    <mergeCell ref="R3:U3"/>
    <mergeCell ref="W2:Z2"/>
    <mergeCell ref="W3:Z3"/>
    <mergeCell ref="R10:U10"/>
    <mergeCell ref="R11:U11"/>
    <mergeCell ref="Z10:AA10"/>
    <mergeCell ref="Y11:Y12"/>
    <mergeCell ref="X23:Y23"/>
    <mergeCell ref="Q22:U22"/>
    <mergeCell ref="Q23:U23"/>
    <mergeCell ref="Y9:AA9"/>
    <mergeCell ref="V8:AA8"/>
    <mergeCell ref="A9:X9"/>
    <mergeCell ref="R5:U5"/>
    <mergeCell ref="R6:U6"/>
    <mergeCell ref="A39:AA39"/>
    <mergeCell ref="V23:W23"/>
    <mergeCell ref="V22:W22"/>
    <mergeCell ref="V21:W21"/>
    <mergeCell ref="A38:AA38"/>
    <mergeCell ref="A37:B37"/>
    <mergeCell ref="K21:O21"/>
    <mergeCell ref="C37:E37"/>
    <mergeCell ref="H37:J37"/>
    <mergeCell ref="K37:O37"/>
    <mergeCell ref="V34:W34"/>
    <mergeCell ref="X33:Y33"/>
    <mergeCell ref="X34:Y34"/>
    <mergeCell ref="V37:W37"/>
    <mergeCell ref="V35:W35"/>
    <mergeCell ref="X37:Y37"/>
    <mergeCell ref="Q34:U34"/>
    <mergeCell ref="Q33:U33"/>
    <mergeCell ref="Z34:AA34"/>
    <mergeCell ref="K34:O34"/>
    <mergeCell ref="K33:O33"/>
    <mergeCell ref="H33:J33"/>
    <mergeCell ref="H34:J34"/>
    <mergeCell ref="Q36:U36"/>
    <mergeCell ref="A23:B23"/>
    <mergeCell ref="D16:F16"/>
    <mergeCell ref="D17:F17"/>
    <mergeCell ref="D19:F19"/>
    <mergeCell ref="H27:J27"/>
    <mergeCell ref="K27:O27"/>
    <mergeCell ref="A27:B27"/>
    <mergeCell ref="A26:B26"/>
    <mergeCell ref="C26:E26"/>
    <mergeCell ref="C23:E23"/>
    <mergeCell ref="K22:O22"/>
    <mergeCell ref="H21:J21"/>
    <mergeCell ref="H24:J24"/>
    <mergeCell ref="H25:J25"/>
    <mergeCell ref="H23:J23"/>
    <mergeCell ref="A24:B24"/>
    <mergeCell ref="C27:E27"/>
    <mergeCell ref="A25:B25"/>
    <mergeCell ref="C25:E25"/>
    <mergeCell ref="C24:E24"/>
    <mergeCell ref="B17:C17"/>
    <mergeCell ref="Z37:AA37"/>
    <mergeCell ref="V30:W30"/>
    <mergeCell ref="V29:W29"/>
    <mergeCell ref="V28:W28"/>
    <mergeCell ref="V31:W31"/>
    <mergeCell ref="X27:Y27"/>
    <mergeCell ref="X28:Y28"/>
    <mergeCell ref="Z28:AA28"/>
    <mergeCell ref="Z33:AA33"/>
    <mergeCell ref="Z36:AA36"/>
    <mergeCell ref="Z31:AA31"/>
    <mergeCell ref="X31:Y31"/>
    <mergeCell ref="Z35:AA35"/>
    <mergeCell ref="A28:B28"/>
    <mergeCell ref="C28:E28"/>
    <mergeCell ref="X30:Y30"/>
    <mergeCell ref="X29:Y29"/>
    <mergeCell ref="H30:J30"/>
    <mergeCell ref="K28:O28"/>
    <mergeCell ref="Q28:U28"/>
    <mergeCell ref="V32:W32"/>
    <mergeCell ref="Z24:AA24"/>
    <mergeCell ref="Z25:AA25"/>
    <mergeCell ref="V26:W26"/>
    <mergeCell ref="V25:W25"/>
    <mergeCell ref="K26:O26"/>
    <mergeCell ref="X26:Y26"/>
    <mergeCell ref="Z26:AA26"/>
    <mergeCell ref="Q26:U26"/>
    <mergeCell ref="Q24:U24"/>
    <mergeCell ref="Q25:U25"/>
    <mergeCell ref="K25:O25"/>
    <mergeCell ref="K24:O24"/>
    <mergeCell ref="X25:Y25"/>
    <mergeCell ref="V24:W24"/>
    <mergeCell ref="X24:Y24"/>
    <mergeCell ref="Z27:AA27"/>
    <mergeCell ref="K29:O29"/>
    <mergeCell ref="H35:J35"/>
    <mergeCell ref="K30:O30"/>
    <mergeCell ref="A30:B30"/>
    <mergeCell ref="A31:B31"/>
    <mergeCell ref="Z32:AA32"/>
    <mergeCell ref="H32:J32"/>
    <mergeCell ref="Z29:AA29"/>
    <mergeCell ref="Z30:AA30"/>
    <mergeCell ref="H6:I6"/>
    <mergeCell ref="A36:B36"/>
    <mergeCell ref="A32:B32"/>
    <mergeCell ref="A35:B35"/>
    <mergeCell ref="C32:E32"/>
    <mergeCell ref="C31:E31"/>
    <mergeCell ref="C35:E35"/>
    <mergeCell ref="V36:W36"/>
    <mergeCell ref="X36:Y36"/>
    <mergeCell ref="X35:Y35"/>
    <mergeCell ref="K36:O36"/>
    <mergeCell ref="H36:J36"/>
    <mergeCell ref="C36:E36"/>
    <mergeCell ref="Q35:U35"/>
    <mergeCell ref="K35:O35"/>
    <mergeCell ref="X32:Y32"/>
    <mergeCell ref="H28:J28"/>
    <mergeCell ref="A29:B29"/>
    <mergeCell ref="C29:E29"/>
    <mergeCell ref="H29:J29"/>
    <mergeCell ref="C30:E30"/>
    <mergeCell ref="C33:E33"/>
    <mergeCell ref="C34:E34"/>
    <mergeCell ref="K31:O31"/>
    <mergeCell ref="J10:N10"/>
    <mergeCell ref="A2:F2"/>
    <mergeCell ref="G2:O2"/>
    <mergeCell ref="A5:G5"/>
    <mergeCell ref="Z22:AA22"/>
    <mergeCell ref="J7:Q7"/>
    <mergeCell ref="V7:AA7"/>
    <mergeCell ref="D15:F15"/>
    <mergeCell ref="X22:Y22"/>
    <mergeCell ref="A6:G6"/>
    <mergeCell ref="V5:AA5"/>
    <mergeCell ref="A22:B22"/>
    <mergeCell ref="D18:F18"/>
    <mergeCell ref="H22:J22"/>
    <mergeCell ref="C22:E22"/>
    <mergeCell ref="B16:C16"/>
    <mergeCell ref="A21:B21"/>
    <mergeCell ref="D20:F20"/>
    <mergeCell ref="C21:E21"/>
    <mergeCell ref="B20:C20"/>
    <mergeCell ref="B18:C18"/>
    <mergeCell ref="J6:Q6"/>
    <mergeCell ref="J8:Q8"/>
    <mergeCell ref="R8:U8"/>
    <mergeCell ref="R7:U7"/>
    <mergeCell ref="H8:I8"/>
    <mergeCell ref="G14:X16"/>
    <mergeCell ref="V6:AA6"/>
    <mergeCell ref="Z11:AA12"/>
    <mergeCell ref="Y17:AA17"/>
    <mergeCell ref="B15:C15"/>
    <mergeCell ref="H5:I5"/>
    <mergeCell ref="J5:Q5"/>
    <mergeCell ref="F10:I10"/>
    <mergeCell ref="O10:Q10"/>
    <mergeCell ref="A11:E11"/>
    <mergeCell ref="F11:I11"/>
    <mergeCell ref="A7:G7"/>
    <mergeCell ref="A8:G8"/>
    <mergeCell ref="H7:I7"/>
    <mergeCell ref="A10:E10"/>
    <mergeCell ref="A12:B12"/>
    <mergeCell ref="A13:C13"/>
    <mergeCell ref="A14:C14"/>
    <mergeCell ref="W10:X10"/>
    <mergeCell ref="J11:N11"/>
    <mergeCell ref="O11:Q11"/>
    <mergeCell ref="W11:X11"/>
  </mergeCells>
  <phoneticPr fontId="0" type="noConversion"/>
  <conditionalFormatting sqref="A21:B21">
    <cfRule type="expression" dxfId="23" priority="4" stopIfTrue="1">
      <formula>OR(#REF!="Anliefern",#REF!="Bepacken direkt",#REF!="Ausliefern",#REF!="Auspacken direkt",#REF!="Anliefern auf eigener Achse")</formula>
    </cfRule>
  </conditionalFormatting>
  <conditionalFormatting sqref="C21:E21">
    <cfRule type="expression" dxfId="22" priority="5" stopIfTrue="1">
      <formula>OR(#REF!="Anliefern",#REF!="Ausliefern",#REF!="Anliefern auf eigener Achse")</formula>
    </cfRule>
  </conditionalFormatting>
  <conditionalFormatting sqref="F21">
    <cfRule type="expression" dxfId="21" priority="6" stopIfTrue="1">
      <formula>OR(#REF!="Anliefern",#REF!="Ausliefern",#REF!="Anliefern auf eigener Achse")</formula>
    </cfRule>
  </conditionalFormatting>
  <conditionalFormatting sqref="G21">
    <cfRule type="expression" dxfId="20" priority="7" stopIfTrue="1">
      <formula>OR(#REF!="Anliefern",#REF!="Ausliefern",#REF!="Anliefern auf eigener Achse")</formula>
    </cfRule>
  </conditionalFormatting>
  <conditionalFormatting sqref="H21:J21">
    <cfRule type="expression" dxfId="19" priority="8" stopIfTrue="1">
      <formula>OR(#REF!="Anliefern",#REF!="Ausliefern",#REF!="Anliefern auf eigener Achse")</formula>
    </cfRule>
  </conditionalFormatting>
  <conditionalFormatting sqref="B15">
    <cfRule type="expression" dxfId="18" priority="9" stopIfTrue="1">
      <formula>OR(#REF!="Anliefern",#REF!="Bepacken direkt",#REF!="Ausliefern",#REF!="Auspacken direkt",#REF!="Anliefern auf eigener Achse")</formula>
    </cfRule>
  </conditionalFormatting>
  <conditionalFormatting sqref="D15">
    <cfRule type="expression" dxfId="17" priority="10" stopIfTrue="1">
      <formula>OR(#REF!="Anliefern",#REF!="Bepacken direkt",#REF!="Ausliefern",#REF!="Auspacken direkt",#REF!="Anliefern auf eigener Achse")</formula>
    </cfRule>
  </conditionalFormatting>
  <conditionalFormatting sqref="B16:B20 D16:D20">
    <cfRule type="expression" dxfId="16" priority="11" stopIfTrue="1">
      <formula>OR(#REF!="Anliefern",#REF!="Anliefern Ctr. auf konv. LKW",#REF!="Bepacken direkt",#REF!="Ausliefern",#REF!="Auspacken direkt",#REF!="Anliefern auf eigener Achse")</formula>
    </cfRule>
  </conditionalFormatting>
  <conditionalFormatting sqref="A8:Q8 A6:Q6 V5:Y5 V6:V8">
    <cfRule type="cellIs" dxfId="15" priority="12" stopIfTrue="1" operator="equal">
      <formula>0</formula>
    </cfRule>
  </conditionalFormatting>
  <conditionalFormatting sqref="A13:C13">
    <cfRule type="expression" dxfId="14" priority="14" stopIfTrue="1">
      <formula>OR(#REF!="Anliefern",#REF!="Bepacken direkt",#REF!="Ausliefern",#REF!="Auspacken direkt",#REF!="Anliefern auf eigener Achse")</formula>
    </cfRule>
  </conditionalFormatting>
  <conditionalFormatting sqref="A11 R11 O11 V11:X11">
    <cfRule type="cellIs" dxfId="13" priority="3" stopIfTrue="1" operator="equal">
      <formula>0</formula>
    </cfRule>
  </conditionalFormatting>
  <conditionalFormatting sqref="F11">
    <cfRule type="cellIs" dxfId="12" priority="2" stopIfTrue="1" operator="equal">
      <formula>0</formula>
    </cfRule>
  </conditionalFormatting>
  <conditionalFormatting sqref="J11">
    <cfRule type="cellIs" dxfId="11" priority="1" stopIfTrue="1" operator="equal">
      <formula>0</formula>
    </cfRule>
  </conditionalFormatting>
  <dataValidations count="7">
    <dataValidation operator="greaterThan" showInputMessage="1" showErrorMessage="1" errorTitle="Keine Daten eingeben" error="Bitte geben Sie nur ganze Zahlen ein (ohne Einheiten)" sqref="R44:R65536 T12 Q22 T4 T44:T65536 R9 R12 T9 R3:R4 W3"/>
    <dataValidation type="date" operator="greaterThanOrEqual" allowBlank="1" showInputMessage="1" showErrorMessage="1" sqref="B16:B20">
      <formula1>38353</formula1>
    </dataValidation>
    <dataValidation type="whole" operator="greaterThan" showInputMessage="1" showErrorMessage="1" errorTitle="Keine Daten eingeben" error="Bitte geben Sie nur ganze Zahlen ein (ohne Einheiten)" sqref="P22:P36 F22:F36">
      <formula1>0</formula1>
    </dataValidation>
    <dataValidation type="list" allowBlank="1" showInputMessage="1" showErrorMessage="1" errorTitle="Ungültige Eingabe" error="Bitte wählen sie einen Eintrag aus der Liste aus, indem Sie auf den Haken rechts neben diesem Feld klicken" sqref="G22:G36">
      <formula1>$AO$1:$AO$13</formula1>
    </dataValidation>
    <dataValidation type="textLength" operator="equal" allowBlank="1" showInputMessage="1" showErrorMessage="1" error="Please provide container number in a valid form: XXXX1111111 (four letters - seven digits)" sqref="C22:E36">
      <formula1>11</formula1>
    </dataValidation>
    <dataValidation type="whole" operator="greaterThan" showInputMessage="1" showErrorMessage="1" errorTitle="Keine Daten eingeben" error="Please provide only whole numbers" sqref="Z22:Z36 AA22:AA32 AA35:AA36">
      <formula1>0</formula1>
    </dataValidation>
    <dataValidation type="list" allowBlank="1" showInputMessage="1" showErrorMessage="1" sqref="D16:D20 E16:F18 E20:F20">
      <formula1>$AQ$11:$AQ$12</formula1>
    </dataValidation>
  </dataValidations>
  <hyperlinks>
    <hyperlink ref="A39" r:id="rId1"/>
  </hyperlinks>
  <pageMargins left="0" right="0" top="0.15748031496062992" bottom="0.15748031496062992" header="0.15748031496062992" footer="0.11811023622047245"/>
  <pageSetup paperSize="9" scale="87"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ftragsart1"/>
  <dimension ref="A1:BA56"/>
  <sheetViews>
    <sheetView showGridLines="0" zoomScale="106" workbookViewId="0">
      <selection activeCell="G2" sqref="G2:O2"/>
    </sheetView>
  </sheetViews>
  <sheetFormatPr baseColWidth="10" defaultColWidth="14.7109375" defaultRowHeight="12.75" x14ac:dyDescent="0.2"/>
  <cols>
    <col min="1" max="2" width="7.7109375" customWidth="1"/>
    <col min="3" max="5" width="4.5703125" customWidth="1"/>
    <col min="6" max="6" width="3.5703125" customWidth="1"/>
    <col min="7" max="7" width="8" customWidth="1"/>
    <col min="8" max="8" width="4.7109375" customWidth="1"/>
    <col min="9" max="9" width="7.5703125" customWidth="1"/>
    <col min="10" max="12" width="4.5703125" customWidth="1"/>
    <col min="13" max="15" width="3.7109375" customWidth="1"/>
    <col min="16" max="16" width="6.140625" customWidth="1"/>
    <col min="17" max="17" width="5.5703125" customWidth="1"/>
    <col min="18" max="18" width="1.85546875" customWidth="1"/>
    <col min="19" max="19" width="5.5703125" customWidth="1"/>
    <col min="20" max="20" width="1.85546875" customWidth="1"/>
    <col min="21" max="21" width="5.5703125" customWidth="1"/>
    <col min="22" max="22" width="6.28515625" style="37" customWidth="1"/>
    <col min="23" max="23" width="6.7109375" style="37" customWidth="1"/>
    <col min="24" max="24" width="4.5703125" style="37" customWidth="1"/>
    <col min="25" max="25" width="14.7109375" style="37" customWidth="1"/>
    <col min="26" max="26" width="5.7109375" customWidth="1"/>
    <col min="27" max="27" width="4.5703125" customWidth="1"/>
    <col min="28" max="28" width="3.5703125" customWidth="1"/>
    <col min="29" max="29" width="2.7109375" style="2" customWidth="1"/>
    <col min="30" max="35" width="4.5703125" customWidth="1"/>
    <col min="36" max="36" width="4.5703125" hidden="1" customWidth="1"/>
    <col min="37" max="37" width="29.28515625" hidden="1" customWidth="1"/>
    <col min="38" max="38" width="3.140625" hidden="1" customWidth="1"/>
    <col min="39" max="39" width="12.5703125" hidden="1" customWidth="1"/>
    <col min="40" max="40" width="5.85546875" hidden="1" customWidth="1"/>
    <col min="41" max="41" width="6.28515625" hidden="1" customWidth="1"/>
    <col min="42" max="42" width="2.42578125" hidden="1" customWidth="1"/>
    <col min="43" max="43" width="11.28515625" hidden="1" customWidth="1"/>
    <col min="44" max="44" width="5.28515625" hidden="1" customWidth="1"/>
    <col min="45" max="45" width="37.7109375" hidden="1" customWidth="1"/>
    <col min="46" max="46" width="11.28515625" style="1" customWidth="1"/>
    <col min="47" max="47" width="4.5703125" customWidth="1"/>
    <col min="48" max="48" width="2.42578125" bestFit="1" customWidth="1"/>
    <col min="50" max="50" width="3.85546875" customWidth="1"/>
    <col min="51" max="51" width="5.28515625" bestFit="1" customWidth="1"/>
    <col min="52" max="52" width="37.7109375" bestFit="1" customWidth="1"/>
  </cols>
  <sheetData>
    <row r="1" spans="1:53" ht="8.25" customHeight="1" x14ac:dyDescent="0.2">
      <c r="A1" s="87"/>
      <c r="B1" s="52"/>
      <c r="C1" s="52"/>
      <c r="D1" s="52"/>
      <c r="E1" s="52"/>
      <c r="F1" s="52"/>
      <c r="G1" s="52"/>
      <c r="H1" s="52"/>
      <c r="I1" s="52"/>
      <c r="J1" s="52"/>
      <c r="K1" s="52"/>
      <c r="L1" s="52"/>
      <c r="M1" s="52"/>
      <c r="N1" s="52"/>
      <c r="O1" s="52"/>
      <c r="P1" s="52"/>
      <c r="Q1" s="52"/>
      <c r="R1" s="52"/>
      <c r="S1" s="52"/>
      <c r="T1" s="52"/>
      <c r="U1" s="52"/>
      <c r="V1" s="29"/>
      <c r="W1" s="29"/>
      <c r="X1" s="29"/>
      <c r="Y1" s="29"/>
      <c r="Z1" s="52"/>
      <c r="AA1" s="52"/>
      <c r="AB1" s="52"/>
      <c r="AC1" s="15"/>
      <c r="AD1" s="52"/>
      <c r="AE1" s="52"/>
      <c r="AJ1" s="74" t="s">
        <v>191</v>
      </c>
      <c r="AK1" s="75" t="s">
        <v>192</v>
      </c>
      <c r="AL1" s="63" t="s">
        <v>34</v>
      </c>
      <c r="AM1" s="64" t="s">
        <v>18</v>
      </c>
      <c r="AN1" s="64" t="s">
        <v>62</v>
      </c>
      <c r="AO1" s="64" t="s">
        <v>178</v>
      </c>
      <c r="AP1" s="21"/>
      <c r="AQ1" s="21"/>
      <c r="AR1" s="65" t="s">
        <v>130</v>
      </c>
      <c r="AS1" s="64" t="s">
        <v>114</v>
      </c>
    </row>
    <row r="2" spans="1:53" ht="19.5" customHeight="1" x14ac:dyDescent="0.25">
      <c r="A2" s="420" t="s">
        <v>258</v>
      </c>
      <c r="B2" s="420"/>
      <c r="C2" s="420"/>
      <c r="D2" s="420"/>
      <c r="E2" s="420"/>
      <c r="F2" s="420"/>
      <c r="G2" s="424" t="s">
        <v>279</v>
      </c>
      <c r="H2" s="424"/>
      <c r="I2" s="424"/>
      <c r="J2" s="424"/>
      <c r="K2" s="424"/>
      <c r="L2" s="424"/>
      <c r="M2" s="424"/>
      <c r="N2" s="424"/>
      <c r="O2" s="424"/>
      <c r="P2" s="60"/>
      <c r="Q2" s="16"/>
      <c r="R2" s="16"/>
      <c r="S2" s="417" t="s">
        <v>243</v>
      </c>
      <c r="T2" s="418"/>
      <c r="U2" s="419"/>
      <c r="V2" s="29"/>
      <c r="W2" s="29"/>
      <c r="X2" s="29"/>
      <c r="Y2" s="34"/>
      <c r="Z2" s="34"/>
      <c r="AA2" s="34"/>
      <c r="AB2" s="34"/>
      <c r="AC2" s="34"/>
      <c r="AD2" s="17"/>
      <c r="AE2" s="16"/>
      <c r="AF2" s="3"/>
      <c r="AG2" s="3"/>
      <c r="AH2" s="7"/>
      <c r="AI2" s="7"/>
      <c r="AJ2" s="61" t="s">
        <v>214</v>
      </c>
      <c r="AK2" s="62" t="s">
        <v>215</v>
      </c>
      <c r="AL2" s="66" t="s">
        <v>38</v>
      </c>
      <c r="AM2" s="64" t="s">
        <v>22</v>
      </c>
      <c r="AN2" s="64" t="s">
        <v>63</v>
      </c>
      <c r="AO2" s="64" t="s">
        <v>179</v>
      </c>
      <c r="AP2" s="64">
        <v>1</v>
      </c>
      <c r="AQ2" s="64" t="s">
        <v>72</v>
      </c>
      <c r="AR2" s="65" t="s">
        <v>170</v>
      </c>
      <c r="AS2" s="64" t="s">
        <v>78</v>
      </c>
      <c r="AU2" s="1"/>
      <c r="AV2" s="2"/>
      <c r="AW2" s="2"/>
      <c r="AX2" s="1"/>
      <c r="AY2" s="56"/>
      <c r="AZ2" s="1"/>
      <c r="BA2" s="1"/>
    </row>
    <row r="3" spans="1:53" ht="17.25" customHeight="1" x14ac:dyDescent="0.3">
      <c r="A3" s="53"/>
      <c r="B3" s="53"/>
      <c r="C3" s="53"/>
      <c r="D3" s="53"/>
      <c r="E3" s="53"/>
      <c r="F3" s="53"/>
      <c r="G3" s="88" t="s">
        <v>270</v>
      </c>
      <c r="H3" s="60"/>
      <c r="I3" s="60"/>
      <c r="J3" s="60"/>
      <c r="K3" s="60"/>
      <c r="L3" s="60"/>
      <c r="M3" s="60"/>
      <c r="N3" s="60"/>
      <c r="O3" s="60"/>
      <c r="P3" s="60"/>
      <c r="Q3" s="49"/>
      <c r="R3" s="49"/>
      <c r="S3" s="421" t="s">
        <v>278</v>
      </c>
      <c r="T3" s="422"/>
      <c r="U3" s="423"/>
      <c r="V3" s="29"/>
      <c r="W3" s="29"/>
      <c r="X3" s="29"/>
      <c r="Y3" s="34"/>
      <c r="Z3" s="16"/>
      <c r="AA3" s="16"/>
      <c r="AB3" s="16"/>
      <c r="AC3" s="16"/>
      <c r="AD3" s="17"/>
      <c r="AE3" s="49"/>
      <c r="AF3" s="4"/>
      <c r="AG3" s="4"/>
      <c r="AH3" s="7"/>
      <c r="AI3" s="7"/>
      <c r="AJ3" s="67" t="s">
        <v>237</v>
      </c>
      <c r="AK3" s="68" t="s">
        <v>238</v>
      </c>
      <c r="AL3" s="66" t="s">
        <v>37</v>
      </c>
      <c r="AM3" s="64" t="s">
        <v>21</v>
      </c>
      <c r="AN3" s="64" t="s">
        <v>64</v>
      </c>
      <c r="AO3" s="64" t="s">
        <v>180</v>
      </c>
      <c r="AP3" s="64">
        <v>2</v>
      </c>
      <c r="AQ3" s="64" t="s">
        <v>73</v>
      </c>
      <c r="AR3" s="65" t="s">
        <v>125</v>
      </c>
      <c r="AS3" s="64" t="s">
        <v>119</v>
      </c>
      <c r="AU3" s="1"/>
      <c r="AV3" s="1"/>
      <c r="AW3" s="1"/>
      <c r="AX3" s="1"/>
      <c r="AY3" s="56"/>
      <c r="AZ3" s="1"/>
      <c r="BA3" s="1"/>
    </row>
    <row r="4" spans="1:53" ht="6" customHeight="1" x14ac:dyDescent="0.35">
      <c r="A4" s="29"/>
      <c r="B4" s="14"/>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7"/>
      <c r="AG4" s="7"/>
      <c r="AH4" s="7"/>
      <c r="AI4" s="7"/>
      <c r="AJ4" s="67" t="s">
        <v>39</v>
      </c>
      <c r="AK4" s="68" t="s">
        <v>7</v>
      </c>
      <c r="AL4" s="66" t="s">
        <v>36</v>
      </c>
      <c r="AM4" s="64" t="s">
        <v>20</v>
      </c>
      <c r="AN4" s="64" t="s">
        <v>65</v>
      </c>
      <c r="AO4" s="64" t="s">
        <v>181</v>
      </c>
      <c r="AP4" s="64">
        <v>3</v>
      </c>
      <c r="AQ4" s="64" t="s">
        <v>74</v>
      </c>
      <c r="AR4" s="65" t="s">
        <v>169</v>
      </c>
      <c r="AS4" s="64" t="s">
        <v>79</v>
      </c>
      <c r="AU4" s="1"/>
      <c r="AV4" s="1"/>
      <c r="AW4" s="1"/>
      <c r="AX4" s="1"/>
      <c r="AY4" s="56"/>
      <c r="AZ4" s="1"/>
      <c r="BA4" s="1"/>
    </row>
    <row r="5" spans="1:53" ht="15" x14ac:dyDescent="0.2">
      <c r="A5" s="332" t="s">
        <v>244</v>
      </c>
      <c r="B5" s="333"/>
      <c r="C5" s="333"/>
      <c r="D5" s="333"/>
      <c r="E5" s="333"/>
      <c r="F5" s="333"/>
      <c r="G5" s="434"/>
      <c r="H5" s="435" t="s">
        <v>246</v>
      </c>
      <c r="I5" s="436"/>
      <c r="J5" s="332" t="s">
        <v>247</v>
      </c>
      <c r="K5" s="333"/>
      <c r="L5" s="333"/>
      <c r="M5" s="333"/>
      <c r="N5" s="333"/>
      <c r="O5" s="333"/>
      <c r="P5" s="333"/>
      <c r="Q5" s="333"/>
      <c r="R5" s="425" t="s">
        <v>252</v>
      </c>
      <c r="S5" s="426"/>
      <c r="T5" s="426"/>
      <c r="U5" s="426"/>
      <c r="V5" s="315" t="s">
        <v>285</v>
      </c>
      <c r="W5" s="316"/>
      <c r="X5" s="316"/>
      <c r="Y5" s="316"/>
      <c r="Z5" s="316"/>
      <c r="AA5" s="317"/>
      <c r="AB5" s="17"/>
      <c r="AC5" s="17"/>
      <c r="AD5" s="17"/>
      <c r="AE5" s="17"/>
      <c r="AF5" s="7"/>
      <c r="AG5" s="7"/>
      <c r="AH5" s="7"/>
      <c r="AI5" s="8"/>
      <c r="AJ5" s="66" t="s">
        <v>40</v>
      </c>
      <c r="AK5" s="69" t="s">
        <v>8</v>
      </c>
      <c r="AL5" s="66" t="s">
        <v>35</v>
      </c>
      <c r="AM5" s="64" t="s">
        <v>19</v>
      </c>
      <c r="AN5" s="64" t="s">
        <v>66</v>
      </c>
      <c r="AO5" s="64" t="s">
        <v>182</v>
      </c>
      <c r="AP5" s="64">
        <v>4</v>
      </c>
      <c r="AQ5" s="64" t="s">
        <v>75</v>
      </c>
      <c r="AR5" s="65" t="s">
        <v>133</v>
      </c>
      <c r="AS5" s="64" t="s">
        <v>111</v>
      </c>
      <c r="AU5" s="1"/>
      <c r="AV5" s="1"/>
      <c r="AW5" s="1"/>
      <c r="AX5" s="1"/>
      <c r="AY5" s="56"/>
      <c r="AZ5" s="1"/>
      <c r="BA5" s="1"/>
    </row>
    <row r="6" spans="1:53" s="5" customFormat="1" ht="15.75" x14ac:dyDescent="0.25">
      <c r="A6" s="439" t="s">
        <v>280</v>
      </c>
      <c r="B6" s="440"/>
      <c r="C6" s="440"/>
      <c r="D6" s="440"/>
      <c r="E6" s="440"/>
      <c r="F6" s="440"/>
      <c r="G6" s="441"/>
      <c r="H6" s="437" t="s">
        <v>282</v>
      </c>
      <c r="I6" s="438"/>
      <c r="J6" s="327" t="s">
        <v>284</v>
      </c>
      <c r="K6" s="328"/>
      <c r="L6" s="328"/>
      <c r="M6" s="328"/>
      <c r="N6" s="328"/>
      <c r="O6" s="328"/>
      <c r="P6" s="328"/>
      <c r="Q6" s="328"/>
      <c r="R6" s="430" t="s">
        <v>251</v>
      </c>
      <c r="S6" s="431"/>
      <c r="T6" s="431"/>
      <c r="U6" s="431"/>
      <c r="V6" s="318" t="s">
        <v>286</v>
      </c>
      <c r="W6" s="319"/>
      <c r="X6" s="319"/>
      <c r="Y6" s="319"/>
      <c r="Z6" s="319"/>
      <c r="AA6" s="320"/>
      <c r="AB6" s="18"/>
      <c r="AC6" s="18"/>
      <c r="AD6" s="19"/>
      <c r="AE6" s="19"/>
      <c r="AF6" s="6"/>
      <c r="AG6" s="6"/>
      <c r="AH6" s="6"/>
      <c r="AI6" s="6"/>
      <c r="AJ6" s="66" t="s">
        <v>206</v>
      </c>
      <c r="AK6" s="70" t="s">
        <v>205</v>
      </c>
      <c r="AL6" s="63">
        <v>13</v>
      </c>
      <c r="AM6" s="64" t="s">
        <v>23</v>
      </c>
      <c r="AN6" s="64" t="s">
        <v>61</v>
      </c>
      <c r="AO6" s="64" t="s">
        <v>183</v>
      </c>
      <c r="AP6" s="21"/>
      <c r="AQ6" s="21"/>
      <c r="AR6" s="65" t="s">
        <v>123</v>
      </c>
      <c r="AS6" s="64" t="s">
        <v>121</v>
      </c>
      <c r="AT6" s="6"/>
      <c r="AU6" s="55"/>
      <c r="AV6" s="55"/>
      <c r="AW6" s="55"/>
      <c r="AX6" s="55"/>
      <c r="AY6" s="56"/>
      <c r="AZ6" s="1"/>
      <c r="BA6" s="55"/>
    </row>
    <row r="7" spans="1:53" ht="15" x14ac:dyDescent="0.2">
      <c r="A7" s="332" t="s">
        <v>245</v>
      </c>
      <c r="B7" s="333"/>
      <c r="C7" s="333"/>
      <c r="D7" s="333"/>
      <c r="E7" s="333"/>
      <c r="F7" s="333"/>
      <c r="G7" s="434"/>
      <c r="H7" s="435" t="s">
        <v>246</v>
      </c>
      <c r="I7" s="436"/>
      <c r="J7" s="332" t="s">
        <v>248</v>
      </c>
      <c r="K7" s="333"/>
      <c r="L7" s="333"/>
      <c r="M7" s="333"/>
      <c r="N7" s="333"/>
      <c r="O7" s="333"/>
      <c r="P7" s="333"/>
      <c r="Q7" s="333"/>
      <c r="R7" s="430" t="s">
        <v>250</v>
      </c>
      <c r="S7" s="431"/>
      <c r="T7" s="431"/>
      <c r="U7" s="431"/>
      <c r="V7" s="318" t="s">
        <v>287</v>
      </c>
      <c r="W7" s="319"/>
      <c r="X7" s="319"/>
      <c r="Y7" s="319"/>
      <c r="Z7" s="319"/>
      <c r="AA7" s="320"/>
      <c r="AB7" s="17"/>
      <c r="AC7" s="17"/>
      <c r="AD7" s="17"/>
      <c r="AE7" s="17"/>
      <c r="AF7" s="7"/>
      <c r="AG7" s="7"/>
      <c r="AH7" s="7"/>
      <c r="AI7" s="7"/>
      <c r="AJ7" s="66" t="s">
        <v>41</v>
      </c>
      <c r="AK7" s="69" t="s">
        <v>12</v>
      </c>
      <c r="AL7" s="63">
        <v>16</v>
      </c>
      <c r="AM7" s="64" t="s">
        <v>24</v>
      </c>
      <c r="AN7" s="64" t="s">
        <v>15</v>
      </c>
      <c r="AO7" s="64" t="s">
        <v>184</v>
      </c>
      <c r="AP7" s="71" t="s">
        <v>216</v>
      </c>
      <c r="AQ7" s="71"/>
      <c r="AR7" s="65" t="s">
        <v>166</v>
      </c>
      <c r="AS7" s="64" t="s">
        <v>81</v>
      </c>
      <c r="AT7" s="7"/>
      <c r="AU7" s="1"/>
      <c r="AV7" s="1"/>
      <c r="AW7" s="1"/>
      <c r="AX7" s="1"/>
      <c r="AY7" s="56"/>
      <c r="AZ7" s="1"/>
      <c r="BA7" s="1"/>
    </row>
    <row r="8" spans="1:53" s="5" customFormat="1" ht="15.75" x14ac:dyDescent="0.25">
      <c r="A8" s="439" t="s">
        <v>281</v>
      </c>
      <c r="B8" s="440"/>
      <c r="C8" s="440"/>
      <c r="D8" s="440"/>
      <c r="E8" s="440"/>
      <c r="F8" s="440"/>
      <c r="G8" s="441"/>
      <c r="H8" s="437" t="s">
        <v>283</v>
      </c>
      <c r="I8" s="438"/>
      <c r="J8" s="327" t="s">
        <v>284</v>
      </c>
      <c r="K8" s="328"/>
      <c r="L8" s="328"/>
      <c r="M8" s="328"/>
      <c r="N8" s="328"/>
      <c r="O8" s="328"/>
      <c r="P8" s="328"/>
      <c r="Q8" s="328"/>
      <c r="R8" s="432" t="s">
        <v>249</v>
      </c>
      <c r="S8" s="433"/>
      <c r="T8" s="433"/>
      <c r="U8" s="433"/>
      <c r="V8" s="334" t="s">
        <v>288</v>
      </c>
      <c r="W8" s="335"/>
      <c r="X8" s="335"/>
      <c r="Y8" s="335"/>
      <c r="Z8" s="335"/>
      <c r="AA8" s="336"/>
      <c r="AB8" s="19"/>
      <c r="AC8" s="19"/>
      <c r="AD8" s="19"/>
      <c r="AE8" s="19"/>
      <c r="AF8" s="6"/>
      <c r="AG8" s="6"/>
      <c r="AH8" s="6"/>
      <c r="AI8" s="6"/>
      <c r="AJ8" s="66" t="s">
        <v>42</v>
      </c>
      <c r="AK8" s="69" t="s">
        <v>9</v>
      </c>
      <c r="AL8" s="63">
        <v>24</v>
      </c>
      <c r="AM8" s="64" t="s">
        <v>25</v>
      </c>
      <c r="AN8" s="64" t="s">
        <v>60</v>
      </c>
      <c r="AO8" s="64" t="s">
        <v>185</v>
      </c>
      <c r="AP8" s="64"/>
      <c r="AQ8" s="64"/>
      <c r="AR8" s="65" t="s">
        <v>165</v>
      </c>
      <c r="AS8" s="64" t="s">
        <v>82</v>
      </c>
      <c r="AT8" s="6"/>
      <c r="AU8" s="55"/>
      <c r="AV8" s="55"/>
      <c r="AW8" s="55"/>
      <c r="AX8" s="55"/>
      <c r="AY8" s="56"/>
      <c r="AZ8" s="1"/>
      <c r="BA8" s="55"/>
    </row>
    <row r="9" spans="1:53" ht="18" x14ac:dyDescent="0.25">
      <c r="A9" s="337" t="s">
        <v>264</v>
      </c>
      <c r="B9" s="337"/>
      <c r="C9" s="337"/>
      <c r="D9" s="337"/>
      <c r="E9" s="337"/>
      <c r="F9" s="337"/>
      <c r="G9" s="337"/>
      <c r="H9" s="337"/>
      <c r="I9" s="337"/>
      <c r="J9" s="337"/>
      <c r="K9" s="337"/>
      <c r="L9" s="337"/>
      <c r="M9" s="337"/>
      <c r="N9" s="337"/>
      <c r="O9" s="337"/>
      <c r="P9" s="337"/>
      <c r="Q9" s="337"/>
      <c r="R9" s="337"/>
      <c r="S9" s="337"/>
      <c r="T9" s="337"/>
      <c r="U9" s="337"/>
      <c r="V9" s="337"/>
      <c r="W9" s="337"/>
      <c r="X9" s="337"/>
      <c r="Y9" s="34"/>
      <c r="Z9" s="16"/>
      <c r="AA9" s="16"/>
      <c r="AB9" s="17"/>
      <c r="AC9" s="17"/>
      <c r="AD9" s="17"/>
      <c r="AE9" s="17"/>
      <c r="AF9" s="7"/>
      <c r="AG9" s="7"/>
      <c r="AH9" s="7"/>
      <c r="AI9" s="7"/>
      <c r="AJ9" s="66" t="s">
        <v>204</v>
      </c>
      <c r="AK9" s="70" t="s">
        <v>203</v>
      </c>
      <c r="AL9" s="63">
        <v>25</v>
      </c>
      <c r="AM9" s="64" t="s">
        <v>26</v>
      </c>
      <c r="AN9" s="64" t="s">
        <v>67</v>
      </c>
      <c r="AO9" s="64" t="s">
        <v>186</v>
      </c>
      <c r="AP9" s="72" t="s">
        <v>218</v>
      </c>
      <c r="AQ9" s="72" t="s">
        <v>219</v>
      </c>
      <c r="AR9" s="65" t="s">
        <v>155</v>
      </c>
      <c r="AS9" s="64" t="s">
        <v>92</v>
      </c>
      <c r="AT9" s="7"/>
      <c r="AU9" s="1"/>
      <c r="AV9" s="1"/>
      <c r="AW9" s="1"/>
      <c r="AX9" s="1"/>
      <c r="AY9" s="56"/>
      <c r="AZ9" s="1"/>
      <c r="BA9" s="1"/>
    </row>
    <row r="10" spans="1:53" ht="15" x14ac:dyDescent="0.2">
      <c r="A10" s="329" t="s">
        <v>253</v>
      </c>
      <c r="B10" s="330"/>
      <c r="C10" s="330"/>
      <c r="D10" s="330"/>
      <c r="E10" s="330"/>
      <c r="F10" s="330"/>
      <c r="G10" s="331"/>
      <c r="H10" s="329" t="s">
        <v>254</v>
      </c>
      <c r="I10" s="330"/>
      <c r="J10" s="330"/>
      <c r="K10" s="330"/>
      <c r="L10" s="331"/>
      <c r="M10" s="329" t="s">
        <v>255</v>
      </c>
      <c r="N10" s="330"/>
      <c r="O10" s="330"/>
      <c r="P10" s="330"/>
      <c r="Q10" s="331"/>
      <c r="R10" s="329" t="s">
        <v>256</v>
      </c>
      <c r="S10" s="330"/>
      <c r="T10" s="330"/>
      <c r="U10" s="330"/>
      <c r="V10" s="331"/>
      <c r="W10" s="15"/>
      <c r="X10" s="15"/>
      <c r="Y10" s="17"/>
      <c r="Z10" s="15"/>
      <c r="AA10" s="17"/>
      <c r="AB10" s="17"/>
      <c r="AC10" s="17"/>
      <c r="AD10" s="17"/>
      <c r="AE10" s="17"/>
      <c r="AF10" s="7"/>
      <c r="AG10" s="7"/>
      <c r="AH10" s="7"/>
      <c r="AI10" s="7"/>
      <c r="AJ10" s="66" t="s">
        <v>43</v>
      </c>
      <c r="AK10" s="69" t="s">
        <v>175</v>
      </c>
      <c r="AL10" s="63">
        <v>28</v>
      </c>
      <c r="AM10" s="64" t="s">
        <v>27</v>
      </c>
      <c r="AN10" s="64" t="s">
        <v>68</v>
      </c>
      <c r="AO10" s="64" t="s">
        <v>187</v>
      </c>
      <c r="AP10" s="72" t="s">
        <v>217</v>
      </c>
      <c r="AQ10" s="72" t="s">
        <v>220</v>
      </c>
      <c r="AR10" s="65" t="s">
        <v>154</v>
      </c>
      <c r="AS10" s="64" t="s">
        <v>93</v>
      </c>
      <c r="AU10" s="1"/>
      <c r="AV10" s="1"/>
      <c r="AW10" s="1"/>
      <c r="AX10" s="1"/>
      <c r="AY10" s="56"/>
      <c r="AZ10" s="1"/>
      <c r="BA10" s="1"/>
    </row>
    <row r="11" spans="1:53" s="5" customFormat="1" ht="16.5" customHeight="1" x14ac:dyDescent="0.25">
      <c r="A11" s="324" t="s">
        <v>289</v>
      </c>
      <c r="B11" s="325"/>
      <c r="C11" s="325"/>
      <c r="D11" s="325"/>
      <c r="E11" s="325"/>
      <c r="F11" s="325"/>
      <c r="G11" s="326"/>
      <c r="H11" s="321">
        <v>39538.916666666664</v>
      </c>
      <c r="I11" s="322"/>
      <c r="J11" s="322"/>
      <c r="K11" s="322"/>
      <c r="L11" s="323"/>
      <c r="M11" s="324" t="s">
        <v>227</v>
      </c>
      <c r="N11" s="325"/>
      <c r="O11" s="325"/>
      <c r="P11" s="325"/>
      <c r="Q11" s="326"/>
      <c r="R11" s="324" t="s">
        <v>290</v>
      </c>
      <c r="S11" s="325"/>
      <c r="T11" s="325"/>
      <c r="U11" s="325"/>
      <c r="V11" s="326"/>
      <c r="W11" s="19"/>
      <c r="X11" s="19"/>
      <c r="Y11" s="54"/>
      <c r="Z11" s="19"/>
      <c r="AA11" s="19"/>
      <c r="AB11" s="19"/>
      <c r="AC11" s="19"/>
      <c r="AD11" s="19"/>
      <c r="AE11" s="19"/>
      <c r="AF11" s="6"/>
      <c r="AG11" s="6"/>
      <c r="AH11" s="6"/>
      <c r="AI11" s="6"/>
      <c r="AJ11" s="66" t="s">
        <v>43</v>
      </c>
      <c r="AK11" s="69" t="s">
        <v>176</v>
      </c>
      <c r="AL11" s="63">
        <v>30</v>
      </c>
      <c r="AM11" s="64" t="s">
        <v>28</v>
      </c>
      <c r="AN11" s="64" t="s">
        <v>69</v>
      </c>
      <c r="AO11" s="64" t="s">
        <v>188</v>
      </c>
      <c r="AP11" s="21"/>
      <c r="AQ11" s="21"/>
      <c r="AR11" s="65" t="s">
        <v>153</v>
      </c>
      <c r="AS11" s="64" t="s">
        <v>94</v>
      </c>
      <c r="AT11" s="55"/>
      <c r="AU11" s="55"/>
      <c r="AV11" s="55"/>
      <c r="AW11" s="55"/>
      <c r="AX11" s="55"/>
      <c r="AY11" s="56"/>
      <c r="AZ11" s="1"/>
      <c r="BA11" s="55"/>
    </row>
    <row r="12" spans="1:53" ht="12" customHeight="1" x14ac:dyDescent="0.25">
      <c r="A12" s="428"/>
      <c r="B12" s="429"/>
      <c r="C12" s="20"/>
      <c r="D12" s="58"/>
      <c r="E12" s="58"/>
      <c r="F12" s="58"/>
      <c r="G12" s="58"/>
      <c r="H12" s="427" t="s">
        <v>262</v>
      </c>
      <c r="I12" s="427"/>
      <c r="J12" s="427"/>
      <c r="K12" s="427"/>
      <c r="L12" s="427"/>
      <c r="M12" s="58"/>
      <c r="N12" s="58"/>
      <c r="O12" s="15"/>
      <c r="P12" s="15"/>
      <c r="Q12" s="15"/>
      <c r="R12" s="15"/>
      <c r="S12" s="15"/>
      <c r="T12" s="15"/>
      <c r="U12" s="15"/>
      <c r="V12" s="17"/>
      <c r="W12" s="17"/>
      <c r="X12" s="17"/>
      <c r="Y12" s="17"/>
      <c r="Z12" s="15"/>
      <c r="AA12" s="15"/>
      <c r="AB12" s="17"/>
      <c r="AC12" s="17"/>
      <c r="AD12" s="17"/>
      <c r="AE12" s="17"/>
      <c r="AF12" s="7"/>
      <c r="AG12" s="7"/>
      <c r="AH12" s="7"/>
      <c r="AI12" s="7"/>
      <c r="AJ12" s="66" t="s">
        <v>44</v>
      </c>
      <c r="AK12" s="69" t="s">
        <v>177</v>
      </c>
      <c r="AL12" s="63">
        <v>32</v>
      </c>
      <c r="AM12" s="64" t="s">
        <v>29</v>
      </c>
      <c r="AN12" s="64" t="s">
        <v>70</v>
      </c>
      <c r="AO12" s="64" t="s">
        <v>189</v>
      </c>
      <c r="AP12" s="21"/>
      <c r="AQ12" s="21"/>
      <c r="AR12" s="65" t="s">
        <v>150</v>
      </c>
      <c r="AS12" s="64" t="s">
        <v>173</v>
      </c>
      <c r="AT12" s="7"/>
      <c r="AU12" s="1"/>
      <c r="AV12" s="1"/>
      <c r="AW12" s="1"/>
      <c r="AX12" s="1"/>
      <c r="AY12" s="56"/>
      <c r="AZ12" s="1"/>
      <c r="BA12" s="1"/>
    </row>
    <row r="13" spans="1:53" ht="15" x14ac:dyDescent="0.2">
      <c r="A13" s="397" t="s">
        <v>257</v>
      </c>
      <c r="B13" s="398"/>
      <c r="C13" s="399"/>
      <c r="D13" s="59"/>
      <c r="E13" s="35"/>
      <c r="F13" s="89"/>
      <c r="G13" s="369" t="s">
        <v>263</v>
      </c>
      <c r="H13" s="370"/>
      <c r="I13" s="370"/>
      <c r="J13" s="370"/>
      <c r="K13" s="370"/>
      <c r="L13" s="370"/>
      <c r="M13" s="370"/>
      <c r="N13" s="370"/>
      <c r="O13" s="370"/>
      <c r="P13" s="370"/>
      <c r="Q13" s="370"/>
      <c r="R13" s="370"/>
      <c r="S13" s="370"/>
      <c r="T13" s="370"/>
      <c r="U13" s="370"/>
      <c r="V13" s="370"/>
      <c r="W13" s="370"/>
      <c r="X13" s="371"/>
      <c r="Y13" s="36"/>
      <c r="Z13" s="35"/>
      <c r="AA13" s="35"/>
      <c r="AB13" s="36"/>
      <c r="AC13" s="36"/>
      <c r="AD13" s="36"/>
      <c r="AE13" s="36"/>
      <c r="AF13" s="9"/>
      <c r="AG13" s="9"/>
      <c r="AH13" s="9"/>
      <c r="AI13" s="9"/>
      <c r="AJ13" s="66" t="s">
        <v>51</v>
      </c>
      <c r="AK13" s="69" t="s">
        <v>47</v>
      </c>
      <c r="AL13" s="63">
        <v>33</v>
      </c>
      <c r="AM13" s="64" t="s">
        <v>30</v>
      </c>
      <c r="AN13" s="64" t="s">
        <v>71</v>
      </c>
      <c r="AO13" s="64" t="s">
        <v>190</v>
      </c>
      <c r="AP13" s="21"/>
      <c r="AQ13" s="21"/>
      <c r="AR13" s="65" t="s">
        <v>152</v>
      </c>
      <c r="AS13" s="64" t="s">
        <v>95</v>
      </c>
      <c r="AT13" s="7"/>
      <c r="AU13" s="1"/>
      <c r="AV13" s="1"/>
      <c r="AW13" s="1"/>
      <c r="AX13" s="1"/>
      <c r="AY13" s="56"/>
      <c r="AZ13" s="1"/>
      <c r="BA13" s="1"/>
    </row>
    <row r="14" spans="1:53" s="13" customFormat="1" ht="18" customHeight="1" x14ac:dyDescent="0.2">
      <c r="A14" s="413" t="s">
        <v>291</v>
      </c>
      <c r="B14" s="413"/>
      <c r="C14" s="414"/>
      <c r="D14" s="390" t="s">
        <v>268</v>
      </c>
      <c r="E14" s="391"/>
      <c r="F14" s="392"/>
      <c r="G14" s="372" t="s">
        <v>298</v>
      </c>
      <c r="H14" s="373"/>
      <c r="I14" s="373"/>
      <c r="J14" s="373"/>
      <c r="K14" s="373"/>
      <c r="L14" s="373"/>
      <c r="M14" s="373"/>
      <c r="N14" s="373"/>
      <c r="O14" s="373"/>
      <c r="P14" s="373"/>
      <c r="Q14" s="373"/>
      <c r="R14" s="373"/>
      <c r="S14" s="373"/>
      <c r="T14" s="373"/>
      <c r="U14" s="373"/>
      <c r="V14" s="373"/>
      <c r="W14" s="373"/>
      <c r="X14" s="374"/>
      <c r="Y14" s="47"/>
      <c r="Z14" s="48"/>
      <c r="AA14" s="48"/>
      <c r="AB14" s="50"/>
      <c r="AC14" s="50"/>
      <c r="AD14" s="50"/>
      <c r="AE14" s="50"/>
      <c r="AF14" s="11"/>
      <c r="AG14" s="11"/>
      <c r="AH14" s="11"/>
      <c r="AI14" s="11"/>
      <c r="AJ14" s="66" t="s">
        <v>44</v>
      </c>
      <c r="AK14" s="69" t="s">
        <v>200</v>
      </c>
      <c r="AL14" s="63">
        <v>34</v>
      </c>
      <c r="AM14" s="64" t="s">
        <v>31</v>
      </c>
      <c r="AN14" s="21"/>
      <c r="AO14" s="21"/>
      <c r="AP14" s="21"/>
      <c r="AQ14" s="21"/>
      <c r="AR14" s="65" t="s">
        <v>135</v>
      </c>
      <c r="AS14" s="64" t="s">
        <v>109</v>
      </c>
      <c r="AT14" s="12"/>
      <c r="AU14" s="57"/>
      <c r="AV14" s="57"/>
      <c r="AW14" s="57"/>
      <c r="AX14" s="57"/>
      <c r="AY14" s="56"/>
      <c r="AZ14" s="1"/>
      <c r="BA14" s="57"/>
    </row>
    <row r="15" spans="1:53" ht="12.75" customHeight="1" x14ac:dyDescent="0.2">
      <c r="A15" s="96" t="s">
        <v>259</v>
      </c>
      <c r="B15" s="408" t="s">
        <v>260</v>
      </c>
      <c r="C15" s="410"/>
      <c r="D15" s="408" t="s">
        <v>261</v>
      </c>
      <c r="E15" s="409"/>
      <c r="F15" s="410"/>
      <c r="G15" s="375"/>
      <c r="H15" s="376"/>
      <c r="I15" s="376"/>
      <c r="J15" s="376"/>
      <c r="K15" s="376"/>
      <c r="L15" s="376"/>
      <c r="M15" s="376"/>
      <c r="N15" s="376"/>
      <c r="O15" s="376"/>
      <c r="P15" s="376"/>
      <c r="Q15" s="376"/>
      <c r="R15" s="376"/>
      <c r="S15" s="376"/>
      <c r="T15" s="376"/>
      <c r="U15" s="376"/>
      <c r="V15" s="376"/>
      <c r="W15" s="376"/>
      <c r="X15" s="377"/>
      <c r="Y15" s="47"/>
      <c r="Z15" s="48"/>
      <c r="AA15" s="48"/>
      <c r="AB15" s="36"/>
      <c r="AC15" s="36"/>
      <c r="AD15" s="36"/>
      <c r="AE15" s="36"/>
      <c r="AF15" s="9"/>
      <c r="AG15" s="9"/>
      <c r="AH15" s="9"/>
      <c r="AI15" s="9"/>
      <c r="AJ15" s="66" t="s">
        <v>52</v>
      </c>
      <c r="AK15" s="69" t="s">
        <v>48</v>
      </c>
      <c r="AL15" s="63">
        <v>39</v>
      </c>
      <c r="AM15" s="64" t="s">
        <v>211</v>
      </c>
      <c r="AN15" s="21"/>
      <c r="AO15" s="21"/>
      <c r="AP15" s="21"/>
      <c r="AQ15" s="21"/>
      <c r="AR15" s="65" t="s">
        <v>134</v>
      </c>
      <c r="AS15" s="64" t="s">
        <v>110</v>
      </c>
      <c r="AT15" s="7"/>
      <c r="AU15" s="1"/>
      <c r="AV15" s="1"/>
      <c r="AW15" s="1"/>
      <c r="AX15" s="1"/>
      <c r="AY15" s="56"/>
      <c r="AZ15" s="1"/>
      <c r="BA15" s="1"/>
    </row>
    <row r="16" spans="1:53" s="13" customFormat="1" ht="15.75" customHeight="1" x14ac:dyDescent="0.2">
      <c r="A16" s="93" t="s">
        <v>239</v>
      </c>
      <c r="B16" s="444">
        <v>39518</v>
      </c>
      <c r="C16" s="445"/>
      <c r="D16" s="381" t="s">
        <v>219</v>
      </c>
      <c r="E16" s="382"/>
      <c r="F16" s="383"/>
      <c r="G16" s="375"/>
      <c r="H16" s="376"/>
      <c r="I16" s="376"/>
      <c r="J16" s="376"/>
      <c r="K16" s="376"/>
      <c r="L16" s="376"/>
      <c r="M16" s="376"/>
      <c r="N16" s="376"/>
      <c r="O16" s="376"/>
      <c r="P16" s="376"/>
      <c r="Q16" s="376"/>
      <c r="R16" s="376"/>
      <c r="S16" s="376"/>
      <c r="T16" s="376"/>
      <c r="U16" s="376"/>
      <c r="V16" s="376"/>
      <c r="W16" s="376"/>
      <c r="X16" s="377"/>
      <c r="Y16" s="47"/>
      <c r="Z16" s="48"/>
      <c r="AA16" s="48"/>
      <c r="AB16" s="50"/>
      <c r="AC16" s="50"/>
      <c r="AD16" s="50"/>
      <c r="AE16" s="50"/>
      <c r="AF16" s="11"/>
      <c r="AG16" s="11"/>
      <c r="AH16" s="11"/>
      <c r="AI16" s="11"/>
      <c r="AJ16" s="66" t="s">
        <v>55</v>
      </c>
      <c r="AK16" s="69" t="s">
        <v>53</v>
      </c>
      <c r="AL16" s="63">
        <v>46</v>
      </c>
      <c r="AM16" s="64" t="s">
        <v>32</v>
      </c>
      <c r="AN16" s="21"/>
      <c r="AO16" s="21"/>
      <c r="AP16" s="21"/>
      <c r="AQ16" s="21"/>
      <c r="AR16" s="65" t="s">
        <v>164</v>
      </c>
      <c r="AS16" s="64" t="s">
        <v>83</v>
      </c>
      <c r="AT16" s="12"/>
      <c r="AU16" s="57"/>
      <c r="AV16" s="57"/>
      <c r="AW16" s="57"/>
      <c r="AX16" s="57"/>
      <c r="AY16" s="56"/>
      <c r="AZ16" s="1"/>
      <c r="BA16" s="57"/>
    </row>
    <row r="17" spans="1:53" s="13" customFormat="1" ht="15.75" customHeight="1" x14ac:dyDescent="0.2">
      <c r="A17" s="93" t="s">
        <v>240</v>
      </c>
      <c r="B17" s="411">
        <v>39519</v>
      </c>
      <c r="C17" s="412"/>
      <c r="D17" s="384" t="s">
        <v>220</v>
      </c>
      <c r="E17" s="385"/>
      <c r="F17" s="386"/>
      <c r="G17" s="375"/>
      <c r="H17" s="376"/>
      <c r="I17" s="376"/>
      <c r="J17" s="376"/>
      <c r="K17" s="376"/>
      <c r="L17" s="376"/>
      <c r="M17" s="376"/>
      <c r="N17" s="376"/>
      <c r="O17" s="376"/>
      <c r="P17" s="376"/>
      <c r="Q17" s="376"/>
      <c r="R17" s="376"/>
      <c r="S17" s="376"/>
      <c r="T17" s="376"/>
      <c r="U17" s="376"/>
      <c r="V17" s="376"/>
      <c r="W17" s="376"/>
      <c r="X17" s="377"/>
      <c r="Y17" s="415" t="s">
        <v>269</v>
      </c>
      <c r="Z17" s="48"/>
      <c r="AA17" s="48"/>
      <c r="AB17" s="50"/>
      <c r="AC17" s="50"/>
      <c r="AD17" s="50"/>
      <c r="AE17" s="50"/>
      <c r="AF17" s="11"/>
      <c r="AG17" s="11"/>
      <c r="AH17" s="11"/>
      <c r="AI17" s="11"/>
      <c r="AJ17" s="66"/>
      <c r="AK17" s="69"/>
      <c r="AL17" s="63"/>
      <c r="AM17" s="64"/>
      <c r="AN17" s="21"/>
      <c r="AO17" s="21"/>
      <c r="AP17" s="21"/>
      <c r="AQ17" s="21"/>
      <c r="AR17" s="65"/>
      <c r="AS17" s="64"/>
      <c r="AT17" s="12"/>
      <c r="AU17" s="57"/>
      <c r="AV17" s="57"/>
      <c r="AW17" s="57"/>
      <c r="AX17" s="57"/>
      <c r="AY17" s="56"/>
      <c r="AZ17" s="1"/>
      <c r="BA17" s="57"/>
    </row>
    <row r="18" spans="1:53" s="13" customFormat="1" ht="15.75" customHeight="1" x14ac:dyDescent="0.2">
      <c r="A18" s="95" t="s">
        <v>241</v>
      </c>
      <c r="B18" s="411"/>
      <c r="C18" s="412"/>
      <c r="D18" s="384"/>
      <c r="E18" s="385"/>
      <c r="F18" s="386"/>
      <c r="G18" s="375"/>
      <c r="H18" s="376"/>
      <c r="I18" s="376"/>
      <c r="J18" s="376"/>
      <c r="K18" s="376"/>
      <c r="L18" s="376"/>
      <c r="M18" s="376"/>
      <c r="N18" s="376"/>
      <c r="O18" s="376"/>
      <c r="P18" s="376"/>
      <c r="Q18" s="376"/>
      <c r="R18" s="376"/>
      <c r="S18" s="376"/>
      <c r="T18" s="376"/>
      <c r="U18" s="376"/>
      <c r="V18" s="376"/>
      <c r="W18" s="376"/>
      <c r="X18" s="377"/>
      <c r="Y18" s="415"/>
      <c r="Z18" s="48"/>
      <c r="AA18" s="48"/>
      <c r="AB18" s="50"/>
      <c r="AC18" s="50"/>
      <c r="AD18" s="50"/>
      <c r="AE18" s="50"/>
      <c r="AF18" s="11"/>
      <c r="AG18" s="11"/>
      <c r="AH18" s="11"/>
      <c r="AI18" s="11"/>
      <c r="AJ18" s="66"/>
      <c r="AK18" s="69"/>
      <c r="AL18" s="63"/>
      <c r="AM18" s="64"/>
      <c r="AN18" s="21"/>
      <c r="AO18" s="21"/>
      <c r="AP18" s="21"/>
      <c r="AQ18" s="21"/>
      <c r="AR18" s="65"/>
      <c r="AS18" s="64"/>
      <c r="AT18" s="12"/>
      <c r="AU18" s="57"/>
      <c r="AV18" s="57"/>
      <c r="AW18" s="57"/>
      <c r="AX18" s="57"/>
      <c r="AY18" s="56"/>
      <c r="AZ18" s="1"/>
      <c r="BA18" s="57"/>
    </row>
    <row r="19" spans="1:53" s="13" customFormat="1" ht="15.75" customHeight="1" thickBot="1" x14ac:dyDescent="0.25">
      <c r="A19" s="94" t="s">
        <v>242</v>
      </c>
      <c r="B19" s="446"/>
      <c r="C19" s="447"/>
      <c r="D19" s="387"/>
      <c r="E19" s="388"/>
      <c r="F19" s="389"/>
      <c r="G19" s="378"/>
      <c r="H19" s="379"/>
      <c r="I19" s="379"/>
      <c r="J19" s="379"/>
      <c r="K19" s="379"/>
      <c r="L19" s="379"/>
      <c r="M19" s="379"/>
      <c r="N19" s="379"/>
      <c r="O19" s="379"/>
      <c r="P19" s="379"/>
      <c r="Q19" s="379"/>
      <c r="R19" s="379"/>
      <c r="S19" s="379"/>
      <c r="T19" s="379"/>
      <c r="U19" s="379"/>
      <c r="V19" s="379"/>
      <c r="W19" s="379"/>
      <c r="X19" s="380"/>
      <c r="Y19" s="416"/>
      <c r="Z19" s="48"/>
      <c r="AA19" s="48"/>
      <c r="AB19" s="50"/>
      <c r="AC19" s="50"/>
      <c r="AD19" s="50"/>
      <c r="AE19" s="50"/>
      <c r="AF19" s="11"/>
      <c r="AG19" s="11"/>
      <c r="AH19" s="11"/>
      <c r="AI19" s="11"/>
      <c r="AJ19" s="66"/>
      <c r="AK19" s="69"/>
      <c r="AL19" s="63"/>
      <c r="AM19" s="64"/>
      <c r="AN19" s="21"/>
      <c r="AO19" s="21"/>
      <c r="AP19" s="21"/>
      <c r="AQ19" s="21"/>
      <c r="AR19" s="65"/>
      <c r="AS19" s="64"/>
      <c r="AT19" s="12"/>
      <c r="AU19" s="57"/>
      <c r="AV19" s="57"/>
      <c r="AW19" s="57"/>
      <c r="AX19" s="57"/>
      <c r="AY19" s="56"/>
      <c r="AZ19" s="1"/>
      <c r="BA19" s="57"/>
    </row>
    <row r="20" spans="1:53" ht="27.75" customHeight="1" x14ac:dyDescent="0.2">
      <c r="A20" s="454" t="s">
        <v>265</v>
      </c>
      <c r="B20" s="455"/>
      <c r="C20" s="395" t="s">
        <v>266</v>
      </c>
      <c r="D20" s="396"/>
      <c r="E20" s="396"/>
      <c r="F20" s="90" t="s">
        <v>267</v>
      </c>
      <c r="G20" s="91" t="s">
        <v>271</v>
      </c>
      <c r="H20" s="404" t="s">
        <v>272</v>
      </c>
      <c r="I20" s="405"/>
      <c r="J20" s="406"/>
      <c r="K20" s="407" t="s">
        <v>273</v>
      </c>
      <c r="L20" s="393"/>
      <c r="M20" s="393"/>
      <c r="N20" s="393"/>
      <c r="O20" s="393"/>
      <c r="P20" s="92" t="s">
        <v>267</v>
      </c>
      <c r="Q20" s="393" t="s">
        <v>274</v>
      </c>
      <c r="R20" s="393"/>
      <c r="S20" s="393"/>
      <c r="T20" s="393"/>
      <c r="U20" s="394"/>
      <c r="V20" s="402" t="s">
        <v>275</v>
      </c>
      <c r="W20" s="403"/>
      <c r="X20" s="400" t="s">
        <v>276</v>
      </c>
      <c r="Y20" s="401"/>
      <c r="Z20" s="459" t="s">
        <v>277</v>
      </c>
      <c r="AA20" s="460"/>
      <c r="AB20" s="51"/>
      <c r="AC20" s="51"/>
      <c r="AD20" s="51"/>
      <c r="AE20" s="51"/>
      <c r="AF20" s="10"/>
      <c r="AG20" s="10"/>
      <c r="AH20" s="7"/>
      <c r="AI20" s="7"/>
      <c r="AJ20" s="66" t="s">
        <v>196</v>
      </c>
      <c r="AK20" s="69" t="s">
        <v>197</v>
      </c>
      <c r="AL20" s="63">
        <v>47</v>
      </c>
      <c r="AM20" s="64" t="s">
        <v>33</v>
      </c>
      <c r="AN20" s="21"/>
      <c r="AO20" s="21"/>
      <c r="AP20" s="21"/>
      <c r="AQ20" s="21"/>
      <c r="AR20" s="65" t="s">
        <v>163</v>
      </c>
      <c r="AS20" s="64" t="s">
        <v>84</v>
      </c>
      <c r="AT20" s="7"/>
      <c r="AU20" s="1"/>
      <c r="AV20" s="1"/>
      <c r="AW20" s="1"/>
      <c r="AX20" s="1"/>
      <c r="AY20" s="56"/>
      <c r="AZ20" s="1"/>
      <c r="BA20" s="1"/>
    </row>
    <row r="21" spans="1:53" s="5" customFormat="1" ht="17.25" customHeight="1" x14ac:dyDescent="0.25">
      <c r="A21" s="448" t="s">
        <v>232</v>
      </c>
      <c r="B21" s="449"/>
      <c r="C21" s="450" t="s">
        <v>228</v>
      </c>
      <c r="D21" s="451"/>
      <c r="E21" s="451"/>
      <c r="F21" s="38">
        <v>1</v>
      </c>
      <c r="G21" s="38" t="s">
        <v>179</v>
      </c>
      <c r="H21" s="461" t="s">
        <v>229</v>
      </c>
      <c r="I21" s="462"/>
      <c r="J21" s="463"/>
      <c r="K21" s="457" t="s">
        <v>230</v>
      </c>
      <c r="L21" s="458"/>
      <c r="M21" s="458"/>
      <c r="N21" s="458"/>
      <c r="O21" s="458"/>
      <c r="P21" s="76">
        <v>5</v>
      </c>
      <c r="Q21" s="40">
        <v>120</v>
      </c>
      <c r="R21" s="45" t="str">
        <f>IF(Q21="","","x")</f>
        <v>x</v>
      </c>
      <c r="S21" s="40">
        <v>80</v>
      </c>
      <c r="T21" s="45" t="str">
        <f>IF(S21="","","x")</f>
        <v>x</v>
      </c>
      <c r="U21" s="40">
        <v>100</v>
      </c>
      <c r="V21" s="452" t="s">
        <v>293</v>
      </c>
      <c r="W21" s="453"/>
      <c r="X21" s="452" t="s">
        <v>295</v>
      </c>
      <c r="Y21" s="453"/>
      <c r="Z21" s="442">
        <v>2500</v>
      </c>
      <c r="AA21" s="443"/>
      <c r="AB21" s="19"/>
      <c r="AC21" s="19"/>
      <c r="AD21" s="19"/>
      <c r="AE21" s="19"/>
      <c r="AF21" s="6"/>
      <c r="AG21" s="6"/>
      <c r="AH21" s="6"/>
      <c r="AI21" s="6"/>
      <c r="AJ21" s="66" t="s">
        <v>46</v>
      </c>
      <c r="AK21" s="69" t="s">
        <v>10</v>
      </c>
      <c r="AL21" s="63">
        <v>51</v>
      </c>
      <c r="AM21" s="64" t="s">
        <v>212</v>
      </c>
      <c r="AN21" s="21"/>
      <c r="AO21" s="21"/>
      <c r="AP21" s="21"/>
      <c r="AQ21" s="21"/>
      <c r="AR21" s="65" t="s">
        <v>162</v>
      </c>
      <c r="AS21" s="64" t="s">
        <v>85</v>
      </c>
      <c r="AT21" s="6"/>
      <c r="AU21" s="55"/>
      <c r="AV21" s="55"/>
      <c r="AW21" s="55"/>
      <c r="AX21" s="55"/>
      <c r="AY21" s="56"/>
      <c r="AZ21" s="1"/>
      <c r="BA21" s="55"/>
    </row>
    <row r="22" spans="1:53" s="5" customFormat="1" ht="17.25" customHeight="1" x14ac:dyDescent="0.25">
      <c r="A22" s="342"/>
      <c r="B22" s="456"/>
      <c r="C22" s="358"/>
      <c r="D22" s="359"/>
      <c r="E22" s="359"/>
      <c r="F22" s="41"/>
      <c r="G22" s="41"/>
      <c r="H22" s="360"/>
      <c r="I22" s="361"/>
      <c r="J22" s="362"/>
      <c r="K22" s="354" t="s">
        <v>231</v>
      </c>
      <c r="L22" s="355"/>
      <c r="M22" s="355"/>
      <c r="N22" s="355"/>
      <c r="O22" s="355"/>
      <c r="P22" s="77">
        <v>5</v>
      </c>
      <c r="Q22" s="40">
        <v>30</v>
      </c>
      <c r="R22" s="45" t="str">
        <f t="shared" ref="R22:R36" si="0">IF(Q22="","","x")</f>
        <v>x</v>
      </c>
      <c r="S22" s="40">
        <v>40</v>
      </c>
      <c r="T22" s="45" t="str">
        <f t="shared" ref="T22:T36" si="1">IF(S22="","","x")</f>
        <v>x</v>
      </c>
      <c r="U22" s="40">
        <v>30</v>
      </c>
      <c r="V22" s="338" t="s">
        <v>294</v>
      </c>
      <c r="W22" s="339"/>
      <c r="X22" s="338" t="s">
        <v>295</v>
      </c>
      <c r="Y22" s="339"/>
      <c r="Z22" s="356">
        <v>3000</v>
      </c>
      <c r="AA22" s="357"/>
      <c r="AB22" s="19"/>
      <c r="AC22" s="19"/>
      <c r="AD22" s="19"/>
      <c r="AE22" s="19"/>
      <c r="AF22" s="6"/>
      <c r="AG22" s="6"/>
      <c r="AH22" s="6"/>
      <c r="AI22" s="6"/>
      <c r="AJ22" s="66" t="s">
        <v>208</v>
      </c>
      <c r="AK22" s="69" t="s">
        <v>201</v>
      </c>
      <c r="AL22" s="25"/>
      <c r="AM22" s="21"/>
      <c r="AN22" s="21"/>
      <c r="AO22" s="21"/>
      <c r="AP22" s="21"/>
      <c r="AQ22" s="21"/>
      <c r="AR22" s="65" t="s">
        <v>161</v>
      </c>
      <c r="AS22" s="64" t="s">
        <v>86</v>
      </c>
      <c r="AT22" s="6"/>
      <c r="AU22" s="55"/>
      <c r="AV22" s="55"/>
      <c r="AW22" s="55"/>
      <c r="AX22" s="55"/>
      <c r="AY22" s="56"/>
      <c r="AZ22" s="1"/>
      <c r="BA22" s="55"/>
    </row>
    <row r="23" spans="1:53" s="5" customFormat="1" ht="17.25" customHeight="1" x14ac:dyDescent="0.25">
      <c r="A23" s="342" t="s">
        <v>233</v>
      </c>
      <c r="B23" s="343"/>
      <c r="C23" s="358" t="s">
        <v>234</v>
      </c>
      <c r="D23" s="359"/>
      <c r="E23" s="359"/>
      <c r="F23" s="41">
        <v>1</v>
      </c>
      <c r="G23" s="41" t="s">
        <v>185</v>
      </c>
      <c r="H23" s="360" t="s">
        <v>229</v>
      </c>
      <c r="I23" s="361"/>
      <c r="J23" s="362"/>
      <c r="K23" s="354" t="s">
        <v>235</v>
      </c>
      <c r="L23" s="355"/>
      <c r="M23" s="355"/>
      <c r="N23" s="355"/>
      <c r="O23" s="355"/>
      <c r="P23" s="77">
        <v>11</v>
      </c>
      <c r="Q23" s="40">
        <v>120</v>
      </c>
      <c r="R23" s="45" t="str">
        <f t="shared" si="0"/>
        <v>x</v>
      </c>
      <c r="S23" s="40">
        <v>80</v>
      </c>
      <c r="T23" s="45" t="s">
        <v>292</v>
      </c>
      <c r="U23" s="40">
        <v>100</v>
      </c>
      <c r="V23" s="338" t="s">
        <v>293</v>
      </c>
      <c r="W23" s="339"/>
      <c r="X23" s="338" t="s">
        <v>296</v>
      </c>
      <c r="Y23" s="339"/>
      <c r="Z23" s="356">
        <v>10000</v>
      </c>
      <c r="AA23" s="357"/>
      <c r="AB23" s="19"/>
      <c r="AC23" s="19"/>
      <c r="AD23" s="19"/>
      <c r="AE23" s="19"/>
      <c r="AF23" s="6"/>
      <c r="AG23" s="6"/>
      <c r="AH23" s="6"/>
      <c r="AI23" s="6"/>
      <c r="AJ23" s="66" t="s">
        <v>198</v>
      </c>
      <c r="AK23" s="69" t="s">
        <v>199</v>
      </c>
      <c r="AL23" s="25"/>
      <c r="AM23" s="21"/>
      <c r="AN23" s="21"/>
      <c r="AO23" s="21"/>
      <c r="AP23" s="21"/>
      <c r="AQ23" s="21"/>
      <c r="AR23" s="65" t="s">
        <v>159</v>
      </c>
      <c r="AS23" s="64" t="s">
        <v>87</v>
      </c>
      <c r="AT23" s="6"/>
      <c r="AU23" s="55"/>
      <c r="AV23" s="55"/>
      <c r="AW23" s="55"/>
      <c r="AX23" s="55"/>
      <c r="AY23" s="56"/>
      <c r="AZ23" s="1"/>
      <c r="BA23" s="55"/>
    </row>
    <row r="24" spans="1:53" s="5" customFormat="1" ht="17.25" customHeight="1" x14ac:dyDescent="0.25">
      <c r="A24" s="342"/>
      <c r="B24" s="343"/>
      <c r="C24" s="342"/>
      <c r="D24" s="347"/>
      <c r="E24" s="347"/>
      <c r="F24" s="41"/>
      <c r="G24" s="41"/>
      <c r="H24" s="344"/>
      <c r="I24" s="345"/>
      <c r="J24" s="346"/>
      <c r="K24" s="354" t="s">
        <v>236</v>
      </c>
      <c r="L24" s="355"/>
      <c r="M24" s="355"/>
      <c r="N24" s="355"/>
      <c r="O24" s="355"/>
      <c r="P24" s="77">
        <v>1</v>
      </c>
      <c r="Q24" s="40"/>
      <c r="R24" s="45"/>
      <c r="S24" s="40"/>
      <c r="T24" s="45"/>
      <c r="U24" s="40"/>
      <c r="V24" s="338" t="s">
        <v>294</v>
      </c>
      <c r="W24" s="339"/>
      <c r="X24" s="338" t="s">
        <v>297</v>
      </c>
      <c r="Y24" s="339"/>
      <c r="Z24" s="356">
        <v>1950</v>
      </c>
      <c r="AA24" s="357"/>
      <c r="AB24" s="19"/>
      <c r="AC24" s="19"/>
      <c r="AD24" s="19"/>
      <c r="AE24" s="19"/>
      <c r="AF24" s="6"/>
      <c r="AG24" s="6"/>
      <c r="AH24" s="6"/>
      <c r="AI24" s="6"/>
      <c r="AJ24" s="66" t="s">
        <v>207</v>
      </c>
      <c r="AK24" s="70" t="s">
        <v>202</v>
      </c>
      <c r="AL24" s="25"/>
      <c r="AM24" s="21"/>
      <c r="AN24" s="21"/>
      <c r="AO24" s="21"/>
      <c r="AP24" s="21"/>
      <c r="AQ24" s="21"/>
      <c r="AR24" s="65" t="s">
        <v>158</v>
      </c>
      <c r="AS24" s="64" t="s">
        <v>88</v>
      </c>
      <c r="AT24" s="6"/>
      <c r="AU24" s="55"/>
      <c r="AV24" s="55"/>
      <c r="AW24" s="55"/>
      <c r="AX24" s="55"/>
      <c r="AY24" s="56"/>
      <c r="AZ24" s="1"/>
      <c r="BA24" s="55"/>
    </row>
    <row r="25" spans="1:53" s="5" customFormat="1" ht="17.25" customHeight="1" x14ac:dyDescent="0.25">
      <c r="A25" s="342"/>
      <c r="B25" s="343"/>
      <c r="C25" s="342"/>
      <c r="D25" s="347"/>
      <c r="E25" s="347"/>
      <c r="F25" s="41"/>
      <c r="G25" s="41"/>
      <c r="H25" s="344"/>
      <c r="I25" s="345"/>
      <c r="J25" s="346"/>
      <c r="K25" s="350"/>
      <c r="L25" s="351"/>
      <c r="M25" s="351"/>
      <c r="N25" s="351"/>
      <c r="O25" s="351"/>
      <c r="P25" s="39"/>
      <c r="Q25" s="40"/>
      <c r="R25" s="45" t="str">
        <f t="shared" si="0"/>
        <v/>
      </c>
      <c r="S25" s="40"/>
      <c r="T25" s="45" t="str">
        <f t="shared" si="1"/>
        <v/>
      </c>
      <c r="U25" s="40"/>
      <c r="V25" s="338"/>
      <c r="W25" s="339"/>
      <c r="X25" s="338"/>
      <c r="Y25" s="339"/>
      <c r="Z25" s="356"/>
      <c r="AA25" s="357"/>
      <c r="AB25" s="19"/>
      <c r="AC25" s="19"/>
      <c r="AD25" s="19"/>
      <c r="AE25" s="19"/>
      <c r="AF25" s="6"/>
      <c r="AG25" s="6"/>
      <c r="AH25" s="6"/>
      <c r="AI25" s="6"/>
      <c r="AJ25" s="66" t="s">
        <v>45</v>
      </c>
      <c r="AK25" s="69" t="s">
        <v>11</v>
      </c>
      <c r="AL25" s="25"/>
      <c r="AM25" s="21"/>
      <c r="AN25" s="21"/>
      <c r="AO25" s="21"/>
      <c r="AP25" s="21"/>
      <c r="AQ25" s="21"/>
      <c r="AR25" s="65" t="s">
        <v>157</v>
      </c>
      <c r="AS25" s="64" t="s">
        <v>89</v>
      </c>
      <c r="AT25" s="6"/>
      <c r="AU25" s="55"/>
      <c r="AV25" s="55"/>
      <c r="AW25" s="55"/>
      <c r="AX25" s="55"/>
      <c r="AY25" s="56"/>
      <c r="AZ25" s="1"/>
      <c r="BA25" s="55"/>
    </row>
    <row r="26" spans="1:53" s="5" customFormat="1" ht="17.25" customHeight="1" x14ac:dyDescent="0.25">
      <c r="A26" s="342"/>
      <c r="B26" s="343"/>
      <c r="C26" s="342"/>
      <c r="D26" s="347"/>
      <c r="E26" s="347"/>
      <c r="F26" s="41"/>
      <c r="G26" s="41"/>
      <c r="H26" s="344"/>
      <c r="I26" s="345"/>
      <c r="J26" s="346"/>
      <c r="K26" s="350"/>
      <c r="L26" s="351"/>
      <c r="M26" s="351"/>
      <c r="N26" s="351"/>
      <c r="O26" s="351"/>
      <c r="P26" s="39"/>
      <c r="Q26" s="40"/>
      <c r="R26" s="45" t="str">
        <f t="shared" si="0"/>
        <v/>
      </c>
      <c r="S26" s="40"/>
      <c r="T26" s="45" t="str">
        <f t="shared" si="1"/>
        <v/>
      </c>
      <c r="U26" s="40"/>
      <c r="V26" s="338"/>
      <c r="W26" s="339"/>
      <c r="X26" s="338"/>
      <c r="Y26" s="339"/>
      <c r="Z26" s="356"/>
      <c r="AA26" s="357"/>
      <c r="AB26" s="19"/>
      <c r="AC26" s="19"/>
      <c r="AD26" s="19"/>
      <c r="AE26" s="19"/>
      <c r="AF26" s="6"/>
      <c r="AG26" s="6"/>
      <c r="AH26" s="6"/>
      <c r="AI26" s="6"/>
      <c r="AJ26" s="66" t="s">
        <v>58</v>
      </c>
      <c r="AK26" s="69" t="s">
        <v>56</v>
      </c>
      <c r="AL26" s="25"/>
      <c r="AM26" s="21"/>
      <c r="AN26" s="21"/>
      <c r="AO26" s="21"/>
      <c r="AP26" s="21"/>
      <c r="AQ26" s="21"/>
      <c r="AR26" s="65" t="s">
        <v>160</v>
      </c>
      <c r="AS26" s="64" t="s">
        <v>90</v>
      </c>
      <c r="AT26" s="6"/>
      <c r="AU26" s="55"/>
      <c r="AV26" s="55"/>
      <c r="AW26" s="55"/>
      <c r="AX26" s="55"/>
      <c r="AY26" s="56"/>
      <c r="AZ26" s="1"/>
      <c r="BA26" s="55"/>
    </row>
    <row r="27" spans="1:53" s="5" customFormat="1" ht="17.25" customHeight="1" x14ac:dyDescent="0.25">
      <c r="A27" s="342"/>
      <c r="B27" s="343"/>
      <c r="C27" s="342"/>
      <c r="D27" s="347"/>
      <c r="E27" s="347"/>
      <c r="F27" s="41"/>
      <c r="G27" s="41"/>
      <c r="H27" s="344"/>
      <c r="I27" s="345"/>
      <c r="J27" s="346"/>
      <c r="K27" s="350"/>
      <c r="L27" s="351"/>
      <c r="M27" s="351"/>
      <c r="N27" s="351"/>
      <c r="O27" s="351"/>
      <c r="P27" s="39"/>
      <c r="Q27" s="40"/>
      <c r="R27" s="45" t="str">
        <f t="shared" si="0"/>
        <v/>
      </c>
      <c r="S27" s="40"/>
      <c r="T27" s="45" t="str">
        <f t="shared" si="1"/>
        <v/>
      </c>
      <c r="U27" s="40"/>
      <c r="V27" s="338"/>
      <c r="W27" s="339"/>
      <c r="X27" s="338"/>
      <c r="Y27" s="339"/>
      <c r="Z27" s="356"/>
      <c r="AA27" s="357"/>
      <c r="AB27" s="19"/>
      <c r="AC27" s="19"/>
      <c r="AD27" s="19"/>
      <c r="AE27" s="19"/>
      <c r="AF27" s="6"/>
      <c r="AG27" s="6"/>
      <c r="AH27" s="6"/>
      <c r="AI27" s="6"/>
      <c r="AJ27" s="66" t="s">
        <v>59</v>
      </c>
      <c r="AK27" s="69" t="s">
        <v>57</v>
      </c>
      <c r="AL27" s="25"/>
      <c r="AM27" s="21"/>
      <c r="AN27" s="21"/>
      <c r="AO27" s="21"/>
      <c r="AP27" s="21"/>
      <c r="AQ27" s="21"/>
      <c r="AR27" s="65" t="s">
        <v>156</v>
      </c>
      <c r="AS27" s="64" t="s">
        <v>91</v>
      </c>
      <c r="AT27" s="6"/>
      <c r="AU27" s="55"/>
      <c r="AV27" s="55"/>
      <c r="AW27" s="55"/>
      <c r="AX27" s="55"/>
      <c r="AY27" s="56"/>
      <c r="AZ27" s="1"/>
      <c r="BA27" s="55"/>
    </row>
    <row r="28" spans="1:53" s="5" customFormat="1" ht="17.25" customHeight="1" x14ac:dyDescent="0.25">
      <c r="A28" s="342"/>
      <c r="B28" s="343"/>
      <c r="C28" s="342"/>
      <c r="D28" s="347"/>
      <c r="E28" s="347"/>
      <c r="F28" s="41"/>
      <c r="G28" s="41"/>
      <c r="H28" s="344"/>
      <c r="I28" s="345"/>
      <c r="J28" s="346"/>
      <c r="K28" s="350"/>
      <c r="L28" s="351"/>
      <c r="M28" s="351"/>
      <c r="N28" s="351"/>
      <c r="O28" s="351"/>
      <c r="P28" s="39"/>
      <c r="Q28" s="40"/>
      <c r="R28" s="45" t="str">
        <f t="shared" si="0"/>
        <v/>
      </c>
      <c r="S28" s="40"/>
      <c r="T28" s="45" t="str">
        <f t="shared" si="1"/>
        <v/>
      </c>
      <c r="U28" s="40"/>
      <c r="V28" s="338"/>
      <c r="W28" s="339"/>
      <c r="X28" s="338"/>
      <c r="Y28" s="339"/>
      <c r="Z28" s="356"/>
      <c r="AA28" s="357"/>
      <c r="AB28" s="19"/>
      <c r="AC28" s="19"/>
      <c r="AD28" s="19"/>
      <c r="AE28" s="19"/>
      <c r="AF28" s="6"/>
      <c r="AG28" s="6"/>
      <c r="AH28" s="6"/>
      <c r="AI28" s="6"/>
      <c r="AJ28" s="66" t="s">
        <v>54</v>
      </c>
      <c r="AK28" s="69" t="s">
        <v>13</v>
      </c>
      <c r="AL28" s="25"/>
      <c r="AM28" s="21"/>
      <c r="AN28" s="21"/>
      <c r="AO28" s="21"/>
      <c r="AP28" s="21"/>
      <c r="AQ28" s="21"/>
      <c r="AR28" s="65" t="s">
        <v>124</v>
      </c>
      <c r="AS28" s="64" t="s">
        <v>120</v>
      </c>
      <c r="AT28" s="6"/>
      <c r="AU28" s="55"/>
      <c r="AV28" s="55"/>
      <c r="AW28" s="55"/>
      <c r="AX28" s="55"/>
      <c r="AY28" s="56"/>
      <c r="AZ28" s="1"/>
      <c r="BA28" s="55"/>
    </row>
    <row r="29" spans="1:53" s="5" customFormat="1" ht="17.25" customHeight="1" x14ac:dyDescent="0.25">
      <c r="A29" s="342"/>
      <c r="B29" s="343"/>
      <c r="C29" s="342"/>
      <c r="D29" s="347"/>
      <c r="E29" s="347"/>
      <c r="F29" s="41"/>
      <c r="G29" s="41"/>
      <c r="H29" s="344"/>
      <c r="I29" s="345"/>
      <c r="J29" s="346"/>
      <c r="K29" s="350"/>
      <c r="L29" s="351"/>
      <c r="M29" s="351"/>
      <c r="N29" s="351"/>
      <c r="O29" s="351"/>
      <c r="P29" s="39"/>
      <c r="Q29" s="40"/>
      <c r="R29" s="45" t="str">
        <f t="shared" si="0"/>
        <v/>
      </c>
      <c r="S29" s="40"/>
      <c r="T29" s="45" t="str">
        <f t="shared" si="1"/>
        <v/>
      </c>
      <c r="U29" s="40"/>
      <c r="V29" s="338"/>
      <c r="W29" s="339"/>
      <c r="X29" s="338"/>
      <c r="Y29" s="339"/>
      <c r="Z29" s="356"/>
      <c r="AA29" s="357"/>
      <c r="AB29" s="19"/>
      <c r="AC29" s="19"/>
      <c r="AD29" s="19"/>
      <c r="AE29" s="19"/>
      <c r="AF29" s="6"/>
      <c r="AG29" s="6"/>
      <c r="AH29" s="6"/>
      <c r="AI29" s="6"/>
      <c r="AJ29" s="66" t="s">
        <v>50</v>
      </c>
      <c r="AK29" s="69" t="s">
        <v>49</v>
      </c>
      <c r="AL29" s="25"/>
      <c r="AM29" s="21"/>
      <c r="AN29" s="21"/>
      <c r="AO29" s="21"/>
      <c r="AP29" s="21"/>
      <c r="AQ29" s="21"/>
      <c r="AR29" s="65" t="s">
        <v>151</v>
      </c>
      <c r="AS29" s="64" t="s">
        <v>96</v>
      </c>
      <c r="AT29" s="6"/>
      <c r="AU29" s="55"/>
      <c r="AV29" s="55"/>
      <c r="AW29" s="55"/>
      <c r="AX29" s="55"/>
      <c r="AY29" s="56"/>
      <c r="AZ29" s="1"/>
      <c r="BA29" s="55"/>
    </row>
    <row r="30" spans="1:53" s="5" customFormat="1" ht="17.25" customHeight="1" x14ac:dyDescent="0.25">
      <c r="A30" s="342"/>
      <c r="B30" s="343"/>
      <c r="C30" s="342"/>
      <c r="D30" s="347"/>
      <c r="E30" s="347"/>
      <c r="F30" s="41"/>
      <c r="G30" s="41"/>
      <c r="H30" s="344"/>
      <c r="I30" s="345"/>
      <c r="J30" s="346"/>
      <c r="K30" s="350"/>
      <c r="L30" s="351"/>
      <c r="M30" s="351"/>
      <c r="N30" s="351"/>
      <c r="O30" s="351"/>
      <c r="P30" s="39"/>
      <c r="Q30" s="40"/>
      <c r="R30" s="45" t="str">
        <f t="shared" si="0"/>
        <v/>
      </c>
      <c r="S30" s="40"/>
      <c r="T30" s="45" t="str">
        <f t="shared" si="1"/>
        <v/>
      </c>
      <c r="U30" s="40"/>
      <c r="V30" s="338"/>
      <c r="W30" s="339"/>
      <c r="X30" s="338"/>
      <c r="Y30" s="339"/>
      <c r="Z30" s="356"/>
      <c r="AA30" s="357"/>
      <c r="AB30" s="19"/>
      <c r="AC30" s="19"/>
      <c r="AD30" s="19"/>
      <c r="AE30" s="19"/>
      <c r="AF30" s="6"/>
      <c r="AG30" s="6"/>
      <c r="AH30" s="6"/>
      <c r="AI30" s="6"/>
      <c r="AJ30" s="67"/>
      <c r="AK30" s="68"/>
      <c r="AL30" s="25"/>
      <c r="AM30" s="21"/>
      <c r="AN30" s="21"/>
      <c r="AO30" s="21"/>
      <c r="AP30" s="21"/>
      <c r="AQ30" s="21"/>
      <c r="AR30" s="65" t="s">
        <v>149</v>
      </c>
      <c r="AS30" s="64" t="s">
        <v>97</v>
      </c>
      <c r="AT30" s="6"/>
      <c r="AU30" s="55"/>
      <c r="AV30" s="55"/>
      <c r="AW30" s="55"/>
      <c r="AX30" s="55"/>
      <c r="AY30" s="56"/>
      <c r="AZ30" s="1"/>
      <c r="BA30" s="55"/>
    </row>
    <row r="31" spans="1:53" s="5" customFormat="1" ht="17.25" customHeight="1" x14ac:dyDescent="0.25">
      <c r="A31" s="342"/>
      <c r="B31" s="343"/>
      <c r="C31" s="342"/>
      <c r="D31" s="347"/>
      <c r="E31" s="347"/>
      <c r="F31" s="41"/>
      <c r="G31" s="41"/>
      <c r="H31" s="344"/>
      <c r="I31" s="345"/>
      <c r="J31" s="346"/>
      <c r="K31" s="350"/>
      <c r="L31" s="351"/>
      <c r="M31" s="351"/>
      <c r="N31" s="351"/>
      <c r="O31" s="351"/>
      <c r="P31" s="39"/>
      <c r="Q31" s="40"/>
      <c r="R31" s="45" t="str">
        <f t="shared" si="0"/>
        <v/>
      </c>
      <c r="S31" s="40"/>
      <c r="T31" s="45" t="str">
        <f t="shared" si="1"/>
        <v/>
      </c>
      <c r="U31" s="40"/>
      <c r="V31" s="338"/>
      <c r="W31" s="339"/>
      <c r="X31" s="338"/>
      <c r="Y31" s="339"/>
      <c r="Z31" s="356"/>
      <c r="AA31" s="357"/>
      <c r="AB31" s="19"/>
      <c r="AC31" s="19"/>
      <c r="AD31" s="19"/>
      <c r="AE31" s="19"/>
      <c r="AF31" s="6"/>
      <c r="AG31" s="6"/>
      <c r="AH31" s="6"/>
      <c r="AI31" s="6"/>
      <c r="AJ31" s="73"/>
      <c r="AK31" s="21"/>
      <c r="AL31" s="25"/>
      <c r="AM31" s="21"/>
      <c r="AN31" s="21"/>
      <c r="AO31" s="21"/>
      <c r="AP31" s="21"/>
      <c r="AQ31" s="21"/>
      <c r="AR31" s="65" t="s">
        <v>148</v>
      </c>
      <c r="AS31" s="64" t="s">
        <v>98</v>
      </c>
      <c r="AT31" s="6"/>
      <c r="AU31" s="55"/>
      <c r="AV31" s="55"/>
      <c r="AW31" s="55"/>
      <c r="AX31" s="55"/>
      <c r="AY31" s="56"/>
      <c r="AZ31" s="1"/>
      <c r="BA31" s="55"/>
    </row>
    <row r="32" spans="1:53" s="5" customFormat="1" ht="17.25" customHeight="1" x14ac:dyDescent="0.25">
      <c r="A32" s="342"/>
      <c r="B32" s="343"/>
      <c r="C32" s="342"/>
      <c r="D32" s="347"/>
      <c r="E32" s="347"/>
      <c r="F32" s="41"/>
      <c r="G32" s="41"/>
      <c r="H32" s="344"/>
      <c r="I32" s="345"/>
      <c r="J32" s="346"/>
      <c r="K32" s="350"/>
      <c r="L32" s="351"/>
      <c r="M32" s="351"/>
      <c r="N32" s="351"/>
      <c r="O32" s="351"/>
      <c r="P32" s="39"/>
      <c r="Q32" s="40"/>
      <c r="R32" s="45" t="str">
        <f t="shared" si="0"/>
        <v/>
      </c>
      <c r="S32" s="40"/>
      <c r="T32" s="45" t="str">
        <f t="shared" si="1"/>
        <v/>
      </c>
      <c r="U32" s="40"/>
      <c r="V32" s="338"/>
      <c r="W32" s="339"/>
      <c r="X32" s="338"/>
      <c r="Y32" s="339"/>
      <c r="Z32" s="356"/>
      <c r="AA32" s="357"/>
      <c r="AB32" s="19"/>
      <c r="AC32" s="19"/>
      <c r="AD32" s="19"/>
      <c r="AE32" s="19"/>
      <c r="AF32" s="6"/>
      <c r="AG32" s="6"/>
      <c r="AH32" s="6"/>
      <c r="AI32" s="6"/>
      <c r="AJ32" s="73"/>
      <c r="AK32" s="21"/>
      <c r="AL32" s="25"/>
      <c r="AM32" s="21"/>
      <c r="AN32" s="21"/>
      <c r="AO32" s="21"/>
      <c r="AP32" s="21"/>
      <c r="AQ32" s="21"/>
      <c r="AR32" s="65" t="s">
        <v>147</v>
      </c>
      <c r="AS32" s="64" t="s">
        <v>99</v>
      </c>
      <c r="AT32" s="6"/>
      <c r="AU32" s="55"/>
      <c r="AV32" s="55"/>
      <c r="AW32" s="55"/>
      <c r="AX32" s="55"/>
      <c r="AY32" s="56"/>
      <c r="AZ32" s="1"/>
      <c r="BA32" s="55"/>
    </row>
    <row r="33" spans="1:53" s="5" customFormat="1" ht="17.25" customHeight="1" x14ac:dyDescent="0.25">
      <c r="A33" s="342"/>
      <c r="B33" s="343"/>
      <c r="C33" s="342"/>
      <c r="D33" s="347"/>
      <c r="E33" s="347"/>
      <c r="F33" s="41"/>
      <c r="G33" s="41"/>
      <c r="H33" s="344"/>
      <c r="I33" s="345"/>
      <c r="J33" s="346"/>
      <c r="K33" s="350"/>
      <c r="L33" s="351"/>
      <c r="M33" s="351"/>
      <c r="N33" s="351"/>
      <c r="O33" s="351"/>
      <c r="P33" s="39"/>
      <c r="Q33" s="40"/>
      <c r="R33" s="45" t="str">
        <f t="shared" si="0"/>
        <v/>
      </c>
      <c r="S33" s="40"/>
      <c r="T33" s="45" t="str">
        <f t="shared" si="1"/>
        <v/>
      </c>
      <c r="U33" s="40"/>
      <c r="V33" s="338"/>
      <c r="W33" s="339"/>
      <c r="X33" s="338"/>
      <c r="Y33" s="339"/>
      <c r="Z33" s="356"/>
      <c r="AA33" s="357"/>
      <c r="AB33" s="19"/>
      <c r="AC33" s="19"/>
      <c r="AD33" s="19"/>
      <c r="AE33" s="19"/>
      <c r="AF33" s="6"/>
      <c r="AG33" s="6"/>
      <c r="AH33" s="6"/>
      <c r="AI33" s="6"/>
      <c r="AJ33" s="73"/>
      <c r="AK33" s="21"/>
      <c r="AL33" s="25"/>
      <c r="AM33" s="21"/>
      <c r="AN33" s="21"/>
      <c r="AO33" s="21"/>
      <c r="AP33" s="21"/>
      <c r="AQ33" s="21"/>
      <c r="AR33" s="65" t="s">
        <v>146</v>
      </c>
      <c r="AS33" s="64" t="s">
        <v>100</v>
      </c>
      <c r="AT33" s="6"/>
      <c r="AU33" s="55"/>
      <c r="AV33" s="55"/>
      <c r="AW33" s="55"/>
      <c r="AX33" s="55"/>
      <c r="AY33" s="56"/>
      <c r="AZ33" s="1"/>
      <c r="BA33" s="55"/>
    </row>
    <row r="34" spans="1:53" s="5" customFormat="1" ht="17.25" customHeight="1" x14ac:dyDescent="0.25">
      <c r="A34" s="342"/>
      <c r="B34" s="343"/>
      <c r="C34" s="342"/>
      <c r="D34" s="347"/>
      <c r="E34" s="347"/>
      <c r="F34" s="41"/>
      <c r="G34" s="41"/>
      <c r="H34" s="344"/>
      <c r="I34" s="345"/>
      <c r="J34" s="346"/>
      <c r="K34" s="350"/>
      <c r="L34" s="351"/>
      <c r="M34" s="351"/>
      <c r="N34" s="351"/>
      <c r="O34" s="351"/>
      <c r="P34" s="39"/>
      <c r="Q34" s="40"/>
      <c r="R34" s="45" t="str">
        <f t="shared" si="0"/>
        <v/>
      </c>
      <c r="S34" s="40"/>
      <c r="T34" s="45" t="str">
        <f t="shared" si="1"/>
        <v/>
      </c>
      <c r="U34" s="40"/>
      <c r="V34" s="338"/>
      <c r="W34" s="339"/>
      <c r="X34" s="338"/>
      <c r="Y34" s="339"/>
      <c r="Z34" s="356"/>
      <c r="AA34" s="357"/>
      <c r="AB34" s="19"/>
      <c r="AC34" s="19"/>
      <c r="AD34" s="19"/>
      <c r="AE34" s="19"/>
      <c r="AF34" s="6"/>
      <c r="AG34" s="6"/>
      <c r="AH34" s="6"/>
      <c r="AI34" s="6"/>
      <c r="AJ34" s="73"/>
      <c r="AK34" s="21"/>
      <c r="AL34" s="25"/>
      <c r="AM34" s="21"/>
      <c r="AN34" s="21"/>
      <c r="AO34" s="21"/>
      <c r="AP34" s="21"/>
      <c r="AQ34" s="21"/>
      <c r="AR34" s="65" t="s">
        <v>144</v>
      </c>
      <c r="AS34" s="64" t="s">
        <v>101</v>
      </c>
      <c r="AT34" s="6"/>
      <c r="AU34" s="55"/>
      <c r="AV34" s="55"/>
      <c r="AW34" s="55"/>
      <c r="AX34" s="55"/>
      <c r="AY34" s="56"/>
      <c r="AZ34" s="1"/>
      <c r="BA34" s="55"/>
    </row>
    <row r="35" spans="1:53" s="5" customFormat="1" ht="17.25" customHeight="1" x14ac:dyDescent="0.25">
      <c r="A35" s="342"/>
      <c r="B35" s="343"/>
      <c r="C35" s="342"/>
      <c r="D35" s="347"/>
      <c r="E35" s="347"/>
      <c r="F35" s="41"/>
      <c r="G35" s="41"/>
      <c r="H35" s="344"/>
      <c r="I35" s="345"/>
      <c r="J35" s="346"/>
      <c r="K35" s="350"/>
      <c r="L35" s="351"/>
      <c r="M35" s="351"/>
      <c r="N35" s="351"/>
      <c r="O35" s="351"/>
      <c r="P35" s="39"/>
      <c r="Q35" s="40"/>
      <c r="R35" s="45" t="str">
        <f t="shared" si="0"/>
        <v/>
      </c>
      <c r="S35" s="40"/>
      <c r="T35" s="45" t="str">
        <f t="shared" si="1"/>
        <v/>
      </c>
      <c r="U35" s="40"/>
      <c r="V35" s="338"/>
      <c r="W35" s="339"/>
      <c r="X35" s="338"/>
      <c r="Y35" s="339"/>
      <c r="Z35" s="356"/>
      <c r="AA35" s="357"/>
      <c r="AB35" s="19"/>
      <c r="AC35" s="19"/>
      <c r="AD35" s="19"/>
      <c r="AE35" s="19"/>
      <c r="AF35" s="6"/>
      <c r="AG35" s="6"/>
      <c r="AH35" s="6"/>
      <c r="AI35" s="6"/>
      <c r="AJ35" s="73"/>
      <c r="AK35" s="21"/>
      <c r="AL35" s="25"/>
      <c r="AM35" s="21"/>
      <c r="AN35" s="21"/>
      <c r="AO35" s="21"/>
      <c r="AP35" s="21"/>
      <c r="AQ35" s="21"/>
      <c r="AR35" s="65" t="s">
        <v>143</v>
      </c>
      <c r="AS35" s="64" t="s">
        <v>226</v>
      </c>
      <c r="AT35" s="6"/>
      <c r="AU35" s="55"/>
      <c r="AV35" s="55"/>
      <c r="AW35" s="55"/>
      <c r="AX35" s="55"/>
      <c r="AY35" s="56"/>
      <c r="AZ35" s="1"/>
      <c r="BA35" s="55"/>
    </row>
    <row r="36" spans="1:53" s="5" customFormat="1" ht="17.25" customHeight="1" thickBot="1" x14ac:dyDescent="0.3">
      <c r="A36" s="352"/>
      <c r="B36" s="353"/>
      <c r="C36" s="352"/>
      <c r="D36" s="365"/>
      <c r="E36" s="365"/>
      <c r="F36" s="42"/>
      <c r="G36" s="42"/>
      <c r="H36" s="366"/>
      <c r="I36" s="367"/>
      <c r="J36" s="368"/>
      <c r="K36" s="340"/>
      <c r="L36" s="341"/>
      <c r="M36" s="341"/>
      <c r="N36" s="341"/>
      <c r="O36" s="341"/>
      <c r="P36" s="43"/>
      <c r="Q36" s="44"/>
      <c r="R36" s="46" t="str">
        <f t="shared" si="0"/>
        <v/>
      </c>
      <c r="S36" s="44"/>
      <c r="T36" s="46" t="str">
        <f t="shared" si="1"/>
        <v/>
      </c>
      <c r="U36" s="44"/>
      <c r="V36" s="348"/>
      <c r="W36" s="349"/>
      <c r="X36" s="348"/>
      <c r="Y36" s="349"/>
      <c r="Z36" s="363"/>
      <c r="AA36" s="364"/>
      <c r="AB36" s="19"/>
      <c r="AC36" s="19"/>
      <c r="AD36" s="19"/>
      <c r="AE36" s="19"/>
      <c r="AF36" s="6"/>
      <c r="AG36" s="6"/>
      <c r="AH36" s="6"/>
      <c r="AI36" s="6"/>
      <c r="AJ36" s="73"/>
      <c r="AK36" s="21"/>
      <c r="AL36" s="25"/>
      <c r="AM36" s="21"/>
      <c r="AN36" s="21"/>
      <c r="AO36" s="21"/>
      <c r="AP36" s="21"/>
      <c r="AQ36" s="21"/>
      <c r="AR36" s="65" t="s">
        <v>141</v>
      </c>
      <c r="AS36" s="64" t="s">
        <v>103</v>
      </c>
      <c r="AT36" s="6"/>
      <c r="AU36" s="55"/>
      <c r="AV36" s="55"/>
      <c r="AW36" s="55"/>
      <c r="AX36" s="55"/>
      <c r="AY36" s="56"/>
      <c r="AZ36" s="1"/>
      <c r="BA36" s="55"/>
    </row>
    <row r="37" spans="1:53" x14ac:dyDescent="0.2">
      <c r="A37" s="52"/>
      <c r="B37" s="52"/>
      <c r="C37" s="52"/>
      <c r="D37" s="52"/>
      <c r="E37" s="52"/>
      <c r="F37" s="52"/>
      <c r="G37" s="52"/>
      <c r="H37" s="52"/>
      <c r="I37" s="52"/>
      <c r="J37" s="52"/>
      <c r="K37" s="52"/>
      <c r="L37" s="52"/>
      <c r="M37" s="52"/>
      <c r="N37" s="52"/>
      <c r="O37" s="52"/>
      <c r="P37" s="52"/>
      <c r="Q37" s="52"/>
      <c r="R37" s="52"/>
      <c r="S37" s="52"/>
      <c r="T37" s="52"/>
      <c r="U37" s="52"/>
      <c r="V37" s="29"/>
      <c r="W37" s="29"/>
      <c r="X37" s="29"/>
      <c r="Y37" s="29"/>
      <c r="Z37" s="52"/>
      <c r="AA37" s="52"/>
      <c r="AB37" s="52"/>
      <c r="AC37" s="15"/>
      <c r="AD37" s="15"/>
      <c r="AE37" s="15"/>
      <c r="AF37" s="2"/>
      <c r="AG37" s="2"/>
      <c r="AH37" s="2"/>
      <c r="AI37" s="1"/>
      <c r="AJ37" s="73"/>
      <c r="AK37" s="21"/>
      <c r="AL37" s="25"/>
      <c r="AM37" s="21"/>
      <c r="AN37" s="21"/>
      <c r="AO37" s="21"/>
      <c r="AP37" s="21"/>
      <c r="AQ37" s="21"/>
      <c r="AR37" s="65" t="s">
        <v>131</v>
      </c>
      <c r="AS37" s="64" t="s">
        <v>113</v>
      </c>
      <c r="AU37" s="1"/>
      <c r="AV37" s="1"/>
      <c r="AW37" s="1"/>
      <c r="AX37" s="1"/>
      <c r="AY37" s="56"/>
      <c r="AZ37" s="1"/>
      <c r="BA37" s="1"/>
    </row>
    <row r="38" spans="1:53" x14ac:dyDescent="0.2">
      <c r="A38" s="52"/>
      <c r="B38" s="52"/>
      <c r="C38" s="52"/>
      <c r="D38" s="52"/>
      <c r="E38" s="52"/>
      <c r="F38" s="52"/>
      <c r="G38" s="52"/>
      <c r="H38" s="52"/>
      <c r="I38" s="52"/>
      <c r="J38" s="52"/>
      <c r="K38" s="52"/>
      <c r="L38" s="52"/>
      <c r="M38" s="52"/>
      <c r="N38" s="52"/>
      <c r="O38" s="52"/>
      <c r="P38" s="52"/>
      <c r="Q38" s="52"/>
      <c r="R38" s="52"/>
      <c r="S38" s="52"/>
      <c r="T38" s="52"/>
      <c r="U38" s="52"/>
      <c r="V38" s="29"/>
      <c r="W38" s="29"/>
      <c r="X38" s="29"/>
      <c r="Y38" s="29"/>
      <c r="Z38" s="52"/>
      <c r="AA38" s="52"/>
      <c r="AB38" s="52"/>
      <c r="AC38" s="15"/>
      <c r="AD38" s="15"/>
      <c r="AE38" s="15"/>
      <c r="AF38" s="2"/>
      <c r="AG38" s="2"/>
      <c r="AH38" s="2"/>
      <c r="AJ38" s="73"/>
      <c r="AK38" s="21"/>
      <c r="AL38" s="25"/>
      <c r="AM38" s="21"/>
      <c r="AN38" s="21"/>
      <c r="AO38" s="21"/>
      <c r="AP38" s="21"/>
      <c r="AQ38" s="21"/>
      <c r="AR38" s="65" t="s">
        <v>145</v>
      </c>
      <c r="AS38" s="64" t="s">
        <v>194</v>
      </c>
      <c r="AU38" s="1"/>
      <c r="AV38" s="1"/>
      <c r="AW38" s="1"/>
      <c r="AX38" s="1"/>
      <c r="AY38" s="56"/>
      <c r="AZ38" s="1"/>
      <c r="BA38" s="1"/>
    </row>
    <row r="39" spans="1:53" x14ac:dyDescent="0.2">
      <c r="A39" s="52"/>
      <c r="B39" s="52"/>
      <c r="C39" s="52"/>
      <c r="D39" s="52"/>
      <c r="E39" s="52"/>
      <c r="F39" s="52"/>
      <c r="G39" s="52"/>
      <c r="H39" s="52"/>
      <c r="I39" s="52"/>
      <c r="J39" s="52"/>
      <c r="K39" s="52"/>
      <c r="L39" s="52"/>
      <c r="M39" s="52"/>
      <c r="N39" s="52"/>
      <c r="O39" s="52"/>
      <c r="P39" s="52"/>
      <c r="Q39" s="52"/>
      <c r="R39" s="52"/>
      <c r="S39" s="52"/>
      <c r="T39" s="52"/>
      <c r="U39" s="52"/>
      <c r="V39" s="29"/>
      <c r="W39" s="29"/>
      <c r="X39" s="29"/>
      <c r="Y39" s="29"/>
      <c r="Z39" s="52"/>
      <c r="AA39" s="52"/>
      <c r="AB39" s="52"/>
      <c r="AC39" s="15"/>
      <c r="AD39" s="52"/>
      <c r="AE39" s="52"/>
      <c r="AJ39" s="73"/>
      <c r="AK39" s="21"/>
      <c r="AL39" s="25"/>
      <c r="AM39" s="21"/>
      <c r="AN39" s="21"/>
      <c r="AO39" s="21"/>
      <c r="AP39" s="21"/>
      <c r="AQ39" s="21"/>
      <c r="AR39" s="65" t="s">
        <v>168</v>
      </c>
      <c r="AS39" s="64" t="s">
        <v>225</v>
      </c>
      <c r="AU39" s="1"/>
      <c r="AV39" s="1"/>
      <c r="AW39" s="1"/>
      <c r="AX39" s="1"/>
      <c r="AY39" s="56"/>
      <c r="AZ39" s="1"/>
      <c r="BA39" s="1"/>
    </row>
    <row r="40" spans="1:53" x14ac:dyDescent="0.2">
      <c r="A40" s="52"/>
      <c r="B40" s="52"/>
      <c r="C40" s="52"/>
      <c r="D40" s="52"/>
      <c r="E40" s="52"/>
      <c r="F40" s="52"/>
      <c r="G40" s="52"/>
      <c r="H40" s="52"/>
      <c r="I40" s="52"/>
      <c r="J40" s="52"/>
      <c r="K40" s="52"/>
      <c r="L40" s="52"/>
      <c r="M40" s="52"/>
      <c r="N40" s="52"/>
      <c r="O40" s="52"/>
      <c r="P40" s="52"/>
      <c r="Q40" s="52"/>
      <c r="R40" s="52"/>
      <c r="S40" s="52"/>
      <c r="T40" s="52"/>
      <c r="U40" s="52"/>
      <c r="V40" s="29"/>
      <c r="W40" s="29"/>
      <c r="X40" s="29"/>
      <c r="Y40" s="29"/>
      <c r="Z40" s="52"/>
      <c r="AA40" s="52"/>
      <c r="AB40" s="52"/>
      <c r="AC40" s="15"/>
      <c r="AD40" s="52"/>
      <c r="AE40" s="52"/>
      <c r="AJ40" s="73"/>
      <c r="AK40" s="21"/>
      <c r="AL40" s="25"/>
      <c r="AM40" s="21"/>
      <c r="AN40" s="21"/>
      <c r="AO40" s="21"/>
      <c r="AP40" s="21"/>
      <c r="AQ40" s="21"/>
      <c r="AR40" s="65" t="s">
        <v>167</v>
      </c>
      <c r="AS40" s="64" t="s">
        <v>80</v>
      </c>
      <c r="AU40" s="1"/>
      <c r="AV40" s="1"/>
      <c r="AW40" s="1"/>
      <c r="AX40" s="1"/>
      <c r="AY40" s="56"/>
      <c r="AZ40" s="1"/>
      <c r="BA40" s="1"/>
    </row>
    <row r="41" spans="1:53" x14ac:dyDescent="0.2">
      <c r="AJ41" s="73"/>
      <c r="AK41" s="21"/>
      <c r="AL41" s="25"/>
      <c r="AM41" s="21"/>
      <c r="AN41" s="21"/>
      <c r="AO41" s="21"/>
      <c r="AP41" s="21"/>
      <c r="AQ41" s="21"/>
      <c r="AR41" s="65" t="s">
        <v>122</v>
      </c>
      <c r="AS41" s="64" t="s">
        <v>76</v>
      </c>
      <c r="AU41" s="1"/>
      <c r="AV41" s="1"/>
      <c r="AW41" s="1"/>
      <c r="AX41" s="1"/>
      <c r="AY41" s="56"/>
      <c r="AZ41" s="1"/>
      <c r="BA41" s="1"/>
    </row>
    <row r="42" spans="1:53" x14ac:dyDescent="0.2">
      <c r="AJ42" s="73"/>
      <c r="AK42" s="21"/>
      <c r="AL42" s="25"/>
      <c r="AM42" s="21"/>
      <c r="AN42" s="21"/>
      <c r="AO42" s="21"/>
      <c r="AP42" s="21"/>
      <c r="AQ42" s="21"/>
      <c r="AR42" s="65" t="s">
        <v>140</v>
      </c>
      <c r="AS42" s="64" t="s">
        <v>104</v>
      </c>
      <c r="AU42" s="1"/>
      <c r="AV42" s="1"/>
      <c r="AW42" s="1"/>
      <c r="AX42" s="1"/>
      <c r="AY42" s="56"/>
      <c r="AZ42" s="1"/>
      <c r="BA42" s="1"/>
    </row>
    <row r="43" spans="1:53" x14ac:dyDescent="0.2">
      <c r="AJ43" s="73"/>
      <c r="AK43" s="21"/>
      <c r="AL43" s="25"/>
      <c r="AM43" s="21"/>
      <c r="AN43" s="21"/>
      <c r="AO43" s="21"/>
      <c r="AP43" s="21"/>
      <c r="AQ43" s="21"/>
      <c r="AR43" s="65" t="s">
        <v>129</v>
      </c>
      <c r="AS43" s="64" t="s">
        <v>116</v>
      </c>
      <c r="AU43" s="1"/>
      <c r="AV43" s="1"/>
      <c r="AW43" s="1"/>
      <c r="AX43" s="1"/>
      <c r="AY43" s="56"/>
      <c r="AZ43" s="1"/>
      <c r="BA43" s="1"/>
    </row>
    <row r="44" spans="1:53" x14ac:dyDescent="0.2">
      <c r="AJ44" s="73"/>
      <c r="AK44" s="21"/>
      <c r="AL44" s="25"/>
      <c r="AM44" s="21"/>
      <c r="AN44" s="21"/>
      <c r="AO44" s="21"/>
      <c r="AP44" s="21"/>
      <c r="AQ44" s="21"/>
      <c r="AR44" s="65" t="s">
        <v>132</v>
      </c>
      <c r="AS44" s="64" t="s">
        <v>112</v>
      </c>
      <c r="AU44" s="1"/>
      <c r="AV44" s="1"/>
      <c r="AW44" s="1"/>
      <c r="AX44" s="1"/>
      <c r="AY44" s="56"/>
      <c r="AZ44" s="1"/>
      <c r="BA44" s="1"/>
    </row>
    <row r="45" spans="1:53" x14ac:dyDescent="0.2">
      <c r="AJ45" s="73"/>
      <c r="AK45" s="21"/>
      <c r="AL45" s="25"/>
      <c r="AM45" s="21"/>
      <c r="AN45" s="21"/>
      <c r="AO45" s="21"/>
      <c r="AP45" s="21"/>
      <c r="AQ45" s="21"/>
      <c r="AR45" s="65" t="s">
        <v>139</v>
      </c>
      <c r="AS45" s="64" t="s">
        <v>105</v>
      </c>
      <c r="AU45" s="1"/>
      <c r="AV45" s="1"/>
      <c r="AW45" s="1"/>
      <c r="AX45" s="1"/>
      <c r="AY45" s="56"/>
      <c r="AZ45" s="1"/>
      <c r="BA45" s="1"/>
    </row>
    <row r="46" spans="1:53" x14ac:dyDescent="0.2">
      <c r="AJ46" s="73"/>
      <c r="AK46" s="21"/>
      <c r="AL46" s="25"/>
      <c r="AM46" s="21"/>
      <c r="AN46" s="21"/>
      <c r="AO46" s="21"/>
      <c r="AP46" s="21"/>
      <c r="AQ46" s="21"/>
      <c r="AR46" s="65" t="s">
        <v>171</v>
      </c>
      <c r="AS46" s="64" t="s">
        <v>193</v>
      </c>
      <c r="AU46" s="1"/>
      <c r="AV46" s="1"/>
      <c r="AW46" s="1"/>
      <c r="AX46" s="1"/>
      <c r="AY46" s="56"/>
      <c r="AZ46" s="1"/>
      <c r="BA46" s="1"/>
    </row>
    <row r="47" spans="1:53" x14ac:dyDescent="0.2">
      <c r="AJ47" s="73"/>
      <c r="AK47" s="21"/>
      <c r="AL47" s="25"/>
      <c r="AM47" s="21"/>
      <c r="AN47" s="21"/>
      <c r="AO47" s="21"/>
      <c r="AP47" s="21"/>
      <c r="AQ47" s="21"/>
      <c r="AR47" s="65" t="s">
        <v>128</v>
      </c>
      <c r="AS47" s="64" t="s">
        <v>115</v>
      </c>
      <c r="AU47" s="1"/>
      <c r="AV47" s="1"/>
      <c r="AW47" s="1"/>
      <c r="AX47" s="1"/>
      <c r="AY47" s="56"/>
      <c r="AZ47" s="1"/>
      <c r="BA47" s="1"/>
    </row>
    <row r="48" spans="1:53" x14ac:dyDescent="0.2">
      <c r="AJ48" s="73"/>
      <c r="AK48" s="21"/>
      <c r="AL48" s="25"/>
      <c r="AM48" s="21"/>
      <c r="AN48" s="21"/>
      <c r="AO48" s="21"/>
      <c r="AP48" s="21"/>
      <c r="AQ48" s="21"/>
      <c r="AR48" s="65" t="s">
        <v>126</v>
      </c>
      <c r="AS48" s="64" t="s">
        <v>117</v>
      </c>
      <c r="AU48" s="1"/>
      <c r="AV48" s="1"/>
      <c r="AW48" s="1"/>
      <c r="AX48" s="1"/>
      <c r="AY48" s="56"/>
      <c r="AZ48" s="1"/>
      <c r="BA48" s="1"/>
    </row>
    <row r="49" spans="36:53" x14ac:dyDescent="0.2">
      <c r="AJ49" s="73"/>
      <c r="AK49" s="21"/>
      <c r="AL49" s="25"/>
      <c r="AM49" s="21"/>
      <c r="AN49" s="21"/>
      <c r="AO49" s="21"/>
      <c r="AP49" s="21"/>
      <c r="AQ49" s="21"/>
      <c r="AR49" s="65" t="s">
        <v>142</v>
      </c>
      <c r="AS49" s="64" t="s">
        <v>102</v>
      </c>
      <c r="AU49" s="1"/>
      <c r="AV49" s="1"/>
      <c r="AW49" s="1"/>
      <c r="AX49" s="1"/>
      <c r="AY49" s="56"/>
      <c r="AZ49" s="1"/>
      <c r="BA49" s="1"/>
    </row>
    <row r="50" spans="36:53" x14ac:dyDescent="0.2">
      <c r="AJ50" s="73"/>
      <c r="AK50" s="21"/>
      <c r="AL50" s="25"/>
      <c r="AM50" s="21"/>
      <c r="AN50" s="21"/>
      <c r="AO50" s="21"/>
      <c r="AP50" s="21"/>
      <c r="AQ50" s="21"/>
      <c r="AR50" s="65" t="s">
        <v>172</v>
      </c>
      <c r="AS50" s="64" t="s">
        <v>77</v>
      </c>
      <c r="AU50" s="1"/>
      <c r="AV50" s="1"/>
      <c r="AW50" s="1"/>
      <c r="AX50" s="1"/>
      <c r="AY50" s="56"/>
      <c r="AZ50" s="1"/>
      <c r="BA50" s="1"/>
    </row>
    <row r="51" spans="36:53" x14ac:dyDescent="0.2">
      <c r="AJ51" s="73"/>
      <c r="AK51" s="21"/>
      <c r="AL51" s="25"/>
      <c r="AM51" s="21"/>
      <c r="AN51" s="21"/>
      <c r="AO51" s="21"/>
      <c r="AP51" s="21"/>
      <c r="AQ51" s="21"/>
      <c r="AR51" s="65" t="s">
        <v>127</v>
      </c>
      <c r="AS51" s="64" t="s">
        <v>118</v>
      </c>
      <c r="AU51" s="1"/>
      <c r="AV51" s="1"/>
      <c r="AW51" s="1"/>
      <c r="AX51" s="1"/>
      <c r="AY51" s="56"/>
      <c r="AZ51" s="1"/>
      <c r="BA51" s="1"/>
    </row>
    <row r="52" spans="36:53" x14ac:dyDescent="0.2">
      <c r="AJ52" s="73"/>
      <c r="AK52" s="21"/>
      <c r="AL52" s="25"/>
      <c r="AM52" s="21"/>
      <c r="AN52" s="21"/>
      <c r="AO52" s="21"/>
      <c r="AP52" s="21"/>
      <c r="AQ52" s="21"/>
      <c r="AR52" s="65" t="s">
        <v>138</v>
      </c>
      <c r="AS52" s="64" t="s">
        <v>106</v>
      </c>
      <c r="AU52" s="1"/>
      <c r="AV52" s="1"/>
      <c r="AW52" s="1"/>
      <c r="AX52" s="1"/>
      <c r="AY52" s="56"/>
      <c r="AZ52" s="1"/>
      <c r="BA52" s="1"/>
    </row>
    <row r="53" spans="36:53" x14ac:dyDescent="0.2">
      <c r="AJ53" s="73"/>
      <c r="AK53" s="21"/>
      <c r="AL53" s="25"/>
      <c r="AM53" s="21"/>
      <c r="AN53" s="21"/>
      <c r="AO53" s="21"/>
      <c r="AP53" s="21"/>
      <c r="AQ53" s="21"/>
      <c r="AR53" s="65" t="s">
        <v>137</v>
      </c>
      <c r="AS53" s="64" t="s">
        <v>107</v>
      </c>
      <c r="AU53" s="1"/>
      <c r="AV53" s="1"/>
      <c r="AW53" s="1"/>
      <c r="AX53" s="1"/>
      <c r="AY53" s="56"/>
      <c r="AZ53" s="1"/>
      <c r="BA53" s="1"/>
    </row>
    <row r="54" spans="36:53" x14ac:dyDescent="0.2">
      <c r="AJ54" s="73"/>
      <c r="AK54" s="21"/>
      <c r="AL54" s="25"/>
      <c r="AM54" s="21"/>
      <c r="AN54" s="21"/>
      <c r="AO54" s="21"/>
      <c r="AP54" s="21"/>
      <c r="AQ54" s="21"/>
      <c r="AR54" s="65" t="s">
        <v>136</v>
      </c>
      <c r="AS54" s="64" t="s">
        <v>108</v>
      </c>
      <c r="AU54" s="1"/>
      <c r="AV54" s="1"/>
      <c r="AW54" s="1"/>
      <c r="AX54" s="1"/>
      <c r="AY54" s="1"/>
      <c r="AZ54" s="1"/>
      <c r="BA54" s="1"/>
    </row>
    <row r="55" spans="36:53" x14ac:dyDescent="0.2">
      <c r="AJ55" s="73"/>
      <c r="AK55" s="21"/>
      <c r="AU55" s="1"/>
      <c r="AV55" s="1"/>
      <c r="AW55" s="1"/>
      <c r="AX55" s="1"/>
      <c r="AY55" s="1"/>
      <c r="AZ55" s="1"/>
      <c r="BA55" s="1"/>
    </row>
    <row r="56" spans="36:53" x14ac:dyDescent="0.2">
      <c r="AU56" s="1"/>
      <c r="AV56" s="1"/>
      <c r="AW56" s="1"/>
      <c r="AX56" s="1"/>
      <c r="AY56" s="1"/>
      <c r="AZ56" s="1"/>
      <c r="BA56" s="1"/>
    </row>
  </sheetData>
  <sheetProtection password="CD4E" sheet="1" objects="1" scenarios="1" selectLockedCells="1"/>
  <mergeCells count="171">
    <mergeCell ref="Z21:AA21"/>
    <mergeCell ref="Z22:AA22"/>
    <mergeCell ref="B16:C16"/>
    <mergeCell ref="B17:C17"/>
    <mergeCell ref="B19:C19"/>
    <mergeCell ref="A21:B21"/>
    <mergeCell ref="C21:E21"/>
    <mergeCell ref="X21:Y21"/>
    <mergeCell ref="C22:E22"/>
    <mergeCell ref="A20:B20"/>
    <mergeCell ref="A22:B22"/>
    <mergeCell ref="K22:O22"/>
    <mergeCell ref="H22:J22"/>
    <mergeCell ref="V22:W22"/>
    <mergeCell ref="V21:W21"/>
    <mergeCell ref="K21:O21"/>
    <mergeCell ref="Z20:AA20"/>
    <mergeCell ref="H21:J21"/>
    <mergeCell ref="X22:Y22"/>
    <mergeCell ref="S2:U2"/>
    <mergeCell ref="A2:F2"/>
    <mergeCell ref="S3:U3"/>
    <mergeCell ref="G2:O2"/>
    <mergeCell ref="R5:U5"/>
    <mergeCell ref="H12:L12"/>
    <mergeCell ref="A12:B12"/>
    <mergeCell ref="R6:U6"/>
    <mergeCell ref="R7:U7"/>
    <mergeCell ref="R8:U8"/>
    <mergeCell ref="J5:Q5"/>
    <mergeCell ref="A5:G5"/>
    <mergeCell ref="H5:I5"/>
    <mergeCell ref="H6:I6"/>
    <mergeCell ref="A6:G6"/>
    <mergeCell ref="A7:G7"/>
    <mergeCell ref="A8:G8"/>
    <mergeCell ref="H7:I7"/>
    <mergeCell ref="H8:I8"/>
    <mergeCell ref="G13:X13"/>
    <mergeCell ref="G14:X19"/>
    <mergeCell ref="D16:F16"/>
    <mergeCell ref="D17:F17"/>
    <mergeCell ref="D19:F19"/>
    <mergeCell ref="D14:F14"/>
    <mergeCell ref="Q20:U20"/>
    <mergeCell ref="C20:E20"/>
    <mergeCell ref="A13:C13"/>
    <mergeCell ref="X20:Y20"/>
    <mergeCell ref="V20:W20"/>
    <mergeCell ref="H20:J20"/>
    <mergeCell ref="K20:O20"/>
    <mergeCell ref="D15:F15"/>
    <mergeCell ref="D18:F18"/>
    <mergeCell ref="B18:C18"/>
    <mergeCell ref="A14:C14"/>
    <mergeCell ref="B15:C15"/>
    <mergeCell ref="Y17:Y19"/>
    <mergeCell ref="Z30:AA30"/>
    <mergeCell ref="X32:Y32"/>
    <mergeCell ref="Z27:AA27"/>
    <mergeCell ref="Z28:AA28"/>
    <mergeCell ref="Z29:AA29"/>
    <mergeCell ref="X25:Y25"/>
    <mergeCell ref="X29:Y29"/>
    <mergeCell ref="Z25:AA25"/>
    <mergeCell ref="Z26:AA26"/>
    <mergeCell ref="X31:Y31"/>
    <mergeCell ref="X30:Y30"/>
    <mergeCell ref="Z31:AA31"/>
    <mergeCell ref="A35:B35"/>
    <mergeCell ref="H35:J35"/>
    <mergeCell ref="Z36:AA36"/>
    <mergeCell ref="X36:Y36"/>
    <mergeCell ref="X35:Y35"/>
    <mergeCell ref="K35:O35"/>
    <mergeCell ref="V25:W25"/>
    <mergeCell ref="V26:W26"/>
    <mergeCell ref="V30:W30"/>
    <mergeCell ref="V31:W31"/>
    <mergeCell ref="C35:E35"/>
    <mergeCell ref="C36:E36"/>
    <mergeCell ref="H36:J36"/>
    <mergeCell ref="Z34:AA34"/>
    <mergeCell ref="H34:J34"/>
    <mergeCell ref="V33:W33"/>
    <mergeCell ref="X33:Y33"/>
    <mergeCell ref="V34:W34"/>
    <mergeCell ref="X34:Y34"/>
    <mergeCell ref="Z35:AA35"/>
    <mergeCell ref="C34:E34"/>
    <mergeCell ref="K33:O33"/>
    <mergeCell ref="Z33:AA33"/>
    <mergeCell ref="Z32:AA32"/>
    <mergeCell ref="K34:O34"/>
    <mergeCell ref="H33:J33"/>
    <mergeCell ref="C33:E33"/>
    <mergeCell ref="A24:B24"/>
    <mergeCell ref="C23:E23"/>
    <mergeCell ref="A26:B26"/>
    <mergeCell ref="A25:B25"/>
    <mergeCell ref="C25:E25"/>
    <mergeCell ref="A23:B23"/>
    <mergeCell ref="A30:B30"/>
    <mergeCell ref="C26:E26"/>
    <mergeCell ref="C27:E27"/>
    <mergeCell ref="A28:B28"/>
    <mergeCell ref="A29:B29"/>
    <mergeCell ref="C24:E24"/>
    <mergeCell ref="C30:E30"/>
    <mergeCell ref="H23:J23"/>
    <mergeCell ref="A33:B33"/>
    <mergeCell ref="A34:B34"/>
    <mergeCell ref="V23:W23"/>
    <mergeCell ref="K24:O24"/>
    <mergeCell ref="K28:O28"/>
    <mergeCell ref="Z23:AA23"/>
    <mergeCell ref="Z24:AA24"/>
    <mergeCell ref="K23:O23"/>
    <mergeCell ref="H24:J24"/>
    <mergeCell ref="H25:J25"/>
    <mergeCell ref="H28:J28"/>
    <mergeCell ref="K25:O25"/>
    <mergeCell ref="X23:Y23"/>
    <mergeCell ref="K26:O26"/>
    <mergeCell ref="K27:O27"/>
    <mergeCell ref="H27:J27"/>
    <mergeCell ref="V24:W24"/>
    <mergeCell ref="X24:Y24"/>
    <mergeCell ref="X28:Y28"/>
    <mergeCell ref="X26:Y26"/>
    <mergeCell ref="X27:Y27"/>
    <mergeCell ref="V35:W35"/>
    <mergeCell ref="K36:O36"/>
    <mergeCell ref="A27:B27"/>
    <mergeCell ref="H26:J26"/>
    <mergeCell ref="C28:E28"/>
    <mergeCell ref="C29:E29"/>
    <mergeCell ref="H31:J31"/>
    <mergeCell ref="H29:J29"/>
    <mergeCell ref="V36:W36"/>
    <mergeCell ref="V29:W29"/>
    <mergeCell ref="V28:W28"/>
    <mergeCell ref="V27:W27"/>
    <mergeCell ref="K30:O30"/>
    <mergeCell ref="H30:J30"/>
    <mergeCell ref="V32:W32"/>
    <mergeCell ref="A31:B31"/>
    <mergeCell ref="A32:B32"/>
    <mergeCell ref="C32:E32"/>
    <mergeCell ref="C31:E31"/>
    <mergeCell ref="K29:O29"/>
    <mergeCell ref="K32:O32"/>
    <mergeCell ref="H32:J32"/>
    <mergeCell ref="K31:O31"/>
    <mergeCell ref="A36:B36"/>
    <mergeCell ref="V5:AA5"/>
    <mergeCell ref="V6:AA6"/>
    <mergeCell ref="H11:L11"/>
    <mergeCell ref="M11:Q11"/>
    <mergeCell ref="R11:V11"/>
    <mergeCell ref="J6:Q6"/>
    <mergeCell ref="J8:Q8"/>
    <mergeCell ref="R10:V10"/>
    <mergeCell ref="J7:Q7"/>
    <mergeCell ref="V7:AA7"/>
    <mergeCell ref="V8:AA8"/>
    <mergeCell ref="A9:X9"/>
    <mergeCell ref="A10:G10"/>
    <mergeCell ref="A11:G11"/>
    <mergeCell ref="H10:L10"/>
    <mergeCell ref="M10:Q10"/>
  </mergeCells>
  <phoneticPr fontId="0" type="noConversion"/>
  <conditionalFormatting sqref="A8:Q8 A6:Q6 V5:Y5 V6:V8">
    <cfRule type="cellIs" dxfId="10" priority="1" stopIfTrue="1" operator="equal">
      <formula>0</formula>
    </cfRule>
  </conditionalFormatting>
  <conditionalFormatting sqref="A11:V11">
    <cfRule type="cellIs" dxfId="9" priority="2" stopIfTrue="1" operator="equal">
      <formula>0</formula>
    </cfRule>
  </conditionalFormatting>
  <conditionalFormatting sqref="A20:B20">
    <cfRule type="expression" dxfId="8" priority="3" stopIfTrue="1">
      <formula>OR(#REF!="Anliefern",#REF!="Bepacken direkt",#REF!="Ausliefern",#REF!="Auspacken direkt",#REF!="Anliefern auf eigener Achse")</formula>
    </cfRule>
  </conditionalFormatting>
  <conditionalFormatting sqref="C20:E20">
    <cfRule type="expression" dxfId="7" priority="4" stopIfTrue="1">
      <formula>OR(#REF!="Anliefern",#REF!="Ausliefern",#REF!="Anliefern auf eigener Achse")</formula>
    </cfRule>
  </conditionalFormatting>
  <conditionalFormatting sqref="F20">
    <cfRule type="expression" dxfId="6" priority="5" stopIfTrue="1">
      <formula>OR(#REF!="Anliefern",#REF!="Ausliefern",#REF!="Anliefern auf eigener Achse")</formula>
    </cfRule>
  </conditionalFormatting>
  <conditionalFormatting sqref="G20">
    <cfRule type="expression" dxfId="5" priority="6" stopIfTrue="1">
      <formula>OR(#REF!="Anliefern",#REF!="Ausliefern",#REF!="Anliefern auf eigener Achse")</formula>
    </cfRule>
  </conditionalFormatting>
  <conditionalFormatting sqref="H20:J20">
    <cfRule type="expression" dxfId="4" priority="7" stopIfTrue="1">
      <formula>OR(#REF!="Anliefern",#REF!="Ausliefern",#REF!="Anliefern auf eigener Achse")</formula>
    </cfRule>
  </conditionalFormatting>
  <conditionalFormatting sqref="B15">
    <cfRule type="expression" dxfId="3" priority="8" stopIfTrue="1">
      <formula>OR(#REF!="Anliefern",#REF!="Bepacken direkt",#REF!="Ausliefern",#REF!="Auspacken direkt",#REF!="Anliefern auf eigener Achse")</formula>
    </cfRule>
  </conditionalFormatting>
  <conditionalFormatting sqref="D15">
    <cfRule type="expression" dxfId="2" priority="9" stopIfTrue="1">
      <formula>OR(#REF!="Anliefern",#REF!="Bepacken direkt",#REF!="Ausliefern",#REF!="Auspacken direkt",#REF!="Anliefern auf eigener Achse")</formula>
    </cfRule>
  </conditionalFormatting>
  <conditionalFormatting sqref="B16:B19 D16:D19">
    <cfRule type="expression" dxfId="1" priority="10" stopIfTrue="1">
      <formula>OR(#REF!="Anliefern",#REF!="Anliefern Ctr. auf konv. LKW",#REF!="Bepacken direkt",#REF!="Ausliefern",#REF!="Auspacken direkt",#REF!="Anliefern auf eigener Achse")</formula>
    </cfRule>
  </conditionalFormatting>
  <conditionalFormatting sqref="A13:C13">
    <cfRule type="expression" dxfId="0" priority="11" stopIfTrue="1">
      <formula>OR(#REF!="Anliefern",#REF!="Bepacken direkt",#REF!="Ausliefern",#REF!="Auspacken direkt",#REF!="Anliefern auf eigener Achse")</formula>
    </cfRule>
  </conditionalFormatting>
  <dataValidations count="9">
    <dataValidation type="date" operator="greaterThanOrEqual" allowBlank="1" showInputMessage="1" showErrorMessage="1" sqref="B16:B19">
      <formula1>38353</formula1>
    </dataValidation>
    <dataValidation type="list" allowBlank="1" showInputMessage="1" showErrorMessage="1" sqref="D16:D19">
      <formula1>$AQ$9:$AQ$10</formula1>
    </dataValidation>
    <dataValidation type="whole" operator="greaterThan" showInputMessage="1" showErrorMessage="1" errorTitle="Keine Daten eingeben" error="Bitte geben Sie nur ganze Zahlen ein (ohne Einheiten)" sqref="F21:F36 P21:P36">
      <formula1>0</formula1>
    </dataValidation>
    <dataValidation type="textLength" operator="equal" allowBlank="1" showInputMessage="1" showErrorMessage="1" error="Bitte geben Sie die Containernummer in folgender Form ein: XXXX1111111" sqref="C21:E23">
      <formula1>11</formula1>
    </dataValidation>
    <dataValidation operator="greaterThan" showInputMessage="1" showErrorMessage="1" errorTitle="Keine Daten eingeben" error="Bitte geben Sie nur ganze Zahlen ein (ohne Einheiten)" sqref="T12 R9 T9 R12 T21:T65536 R2:R4 T4 R21:R65536"/>
    <dataValidation type="list" allowBlank="1" showInputMessage="1" showErrorMessage="1" errorTitle="Ungültige Eingabe" error="Bitte wählen sie einen Eintrag aus der Liste aus, indem Sie auf den Haken rechts neben diesem Feld klicken" sqref="G21:G36">
      <formula1>$AO$1:$AO$13</formula1>
    </dataValidation>
    <dataValidation type="whole" operator="greaterThan" showInputMessage="1" showErrorMessage="1" errorTitle="Keine Daten eingeben" error="Please provide only whole numbers" sqref="Q21:Q36 S21:S36 U21:U36 Z21:AA36">
      <formula1>0</formula1>
    </dataValidation>
    <dataValidation type="textLength" operator="equal" allowBlank="1" showInputMessage="1" showErrorMessage="1" error="Please provide container number in a valid form: XXXX1111111 (four letters - seven digits)" sqref="C24:E36">
      <formula1>11</formula1>
    </dataValidation>
    <dataValidation allowBlank="1" error="Bitte füllen sie dieses Feld mit einer von EUROGATE CFS genannten Offerte" promptTitle=" " sqref="S3:U3"/>
  </dataValidations>
  <hyperlinks>
    <hyperlink ref="V8" r:id="rId1"/>
  </hyperlinks>
  <pageMargins left="0" right="0" top="0.15748031496062992" bottom="0.15748031496062992" header="0.15748031496062992" footer="0.1181102362204724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 </vt:lpstr>
      <vt:lpstr>Order form</vt:lpstr>
      <vt:lpstr>Example</vt:lpstr>
      <vt:lpstr>Example!Druckbereich</vt:lpstr>
      <vt:lpstr>'Order form'!Druckbereich</vt:lpstr>
    </vt:vector>
  </TitlesOfParts>
  <Company>Eurogate IT Services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heineman</dc:creator>
  <cp:lastModifiedBy>heilmann, Daniela</cp:lastModifiedBy>
  <cp:lastPrinted>2016-11-09T09:18:31Z</cp:lastPrinted>
  <dcterms:created xsi:type="dcterms:W3CDTF">2005-03-08T10:37:56Z</dcterms:created>
  <dcterms:modified xsi:type="dcterms:W3CDTF">2018-06-21T10:42:17Z</dcterms:modified>
</cp:coreProperties>
</file>